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tabRatio="695" firstSheet="1" activeTab="1"/>
  </bookViews>
  <sheets>
    <sheet name="项目任务清单(备用）" sheetId="1" state="hidden" r:id="rId1"/>
    <sheet name="总任务清单" sheetId="2" r:id="rId2"/>
  </sheets>
  <definedNames>
    <definedName name="_xlnm.Print_Titles" localSheetId="0">'项目任务清单(备用）'!$1:$5</definedName>
    <definedName name="_xlnm.Print_Area" localSheetId="0">'项目任务清单(备用）'!$A$1:$O$154</definedName>
    <definedName name="_xlnm.Print_Titles" localSheetId="1">'总任务清单'!$1:$3</definedName>
    <definedName name="_xlnm.Print_Area" localSheetId="1">'总任务清单'!$A$1:$O$6</definedName>
  </definedNames>
  <calcPr fullCalcOnLoad="1"/>
</workbook>
</file>

<file path=xl/sharedStrings.xml><?xml version="1.0" encoding="utf-8"?>
<sst xmlns="http://schemas.openxmlformats.org/spreadsheetml/2006/main" count="1005" uniqueCount="488">
  <si>
    <t>附件1</t>
  </si>
  <si>
    <t>原州区2020年统筹整合使用财政涉农资金项目任务清单</t>
  </si>
  <si>
    <t xml:space="preserve">填报单位（盖章）： 固原市原州区扶贫领导小组办公室    </t>
  </si>
  <si>
    <t xml:space="preserve">填报日期： 2020.5.28   </t>
  </si>
  <si>
    <t>单位：万元</t>
  </si>
  <si>
    <t>序号</t>
  </si>
  <si>
    <t>项目名称</t>
  </si>
  <si>
    <t>项目   类别</t>
  </si>
  <si>
    <t>资金来源</t>
  </si>
  <si>
    <t>资金规模</t>
  </si>
  <si>
    <t>补助标准</t>
  </si>
  <si>
    <t>实施单位</t>
  </si>
  <si>
    <t>实施地点</t>
  </si>
  <si>
    <t>实施时间</t>
  </si>
  <si>
    <t>责任人</t>
  </si>
  <si>
    <t>主要内容</t>
  </si>
  <si>
    <t>年度任务</t>
  </si>
  <si>
    <t>受益情况</t>
  </si>
  <si>
    <t>备注</t>
  </si>
  <si>
    <t>受益户数</t>
  </si>
  <si>
    <t>受益人数</t>
  </si>
  <si>
    <t>总   计</t>
  </si>
  <si>
    <t>农业农村局合计</t>
  </si>
  <si>
    <t>一、</t>
  </si>
  <si>
    <t>2020年产业到户项目</t>
  </si>
  <si>
    <t>2020年农村产业扶贫到户项目</t>
  </si>
  <si>
    <t>农业生产发展类</t>
  </si>
  <si>
    <t>中央财政专项扶贫资金</t>
  </si>
  <si>
    <t>露地蔬菜500元、马铃薯200元、蘑菇菌棒5元、肉牛3000元、基础母羊200元、猪500元、驴2000元、蛋鸡15元、中蜂500元、肉兔30元、养殖圈棚6000元、鸡舍8000元、猪舍3000元、青贮池5000元。</t>
  </si>
  <si>
    <t>农业农村局</t>
  </si>
  <si>
    <t>原州区黄铎堡镇陈庄村等11个乡镇151个行政村</t>
  </si>
  <si>
    <t>马志强</t>
  </si>
  <si>
    <t>牛羊补栏、圈棚建设及马铃薯补贴等</t>
  </si>
  <si>
    <t>计划种植马铃薯、露地蔬菜3.9万亩、蘑菇菌棒2.1万只、牛2.8万头、羊6.2万只、生猪7238头、生态鸡15万只、肉兔1.6万只、圈棚517栋等。</t>
  </si>
  <si>
    <t>二</t>
  </si>
  <si>
    <t>2020年产业发展项目</t>
  </si>
  <si>
    <t>(一)</t>
  </si>
  <si>
    <t>蔬菜产业</t>
  </si>
  <si>
    <t>2020年露地冷凉蔬菜基地建设</t>
  </si>
  <si>
    <t>自治区专项扶贫资金</t>
  </si>
  <si>
    <t>育苗移栽每亩补贴400元，直播每亩补贴300元；家庭农场、合作社、企业流转土地种植蔬菜的，亩补贴不超过1500元。</t>
  </si>
  <si>
    <t>彭堡镇姚磨村等乡镇村</t>
  </si>
  <si>
    <t>建设集中连片露地冷凉蔬菜4个万亩、10个千亩和2个百亩示范基地35000亩。每1000亩需带动10-15户建档立卡贫困户</t>
  </si>
  <si>
    <t>建设露地冷凉蔬菜35000亩。</t>
  </si>
  <si>
    <t>2020年设施蔬菜种苗补贴</t>
  </si>
  <si>
    <t>种植瓜果类蔬菜每米补贴40元；菌类、叶菜类蔬菜每米补贴20元；新建设施拱棚园区种植按露地蔬菜基地每亩400元</t>
  </si>
  <si>
    <t>头营、黄铎堡等11个移民园区日光温室</t>
  </si>
  <si>
    <t>头营、黄铎堡等11个移民园区日光温室移民园区1922栋日光温室和2个拱棚移民园区245栋拱棚。</t>
  </si>
  <si>
    <t>日光温室1922栋和245栋拱棚。</t>
  </si>
  <si>
    <t>2020年移民温室园区棚膜配套</t>
  </si>
  <si>
    <t>原州区生态移民园区</t>
  </si>
  <si>
    <t>采购日光温室棚膜100吨</t>
  </si>
  <si>
    <t>棚膜100吨</t>
  </si>
  <si>
    <t>(二)</t>
  </si>
  <si>
    <t>草畜产业</t>
  </si>
  <si>
    <t>2019年见犊补母项目</t>
  </si>
  <si>
    <t>产粮大县奖励资金</t>
  </si>
  <si>
    <t>500元/头</t>
  </si>
  <si>
    <t>原州区黄铎堡镇、彭堡镇、三营镇、官厅镇、河川乡、寨科乡、官厅镇、头营镇、炭山乡</t>
  </si>
  <si>
    <t>2019.3-2019.12</t>
  </si>
  <si>
    <t>在原州区黄铎堡、彭堡镇、三营镇、官厅镇、河川乡、寨科乡、官厅镇、头营镇、炭山乡（剩余行政村）完成见犊补母2.6412万头，每繁育1头犊牛一次性补贴繁殖母牛500元，</t>
  </si>
  <si>
    <t>在原州区黄铎堡、彭堡镇、三营镇、官厅镇、河川乡、寨科乡、官厅镇、头营镇、炭山乡完成见犊补母2.6412万头，每繁育1头犊牛一次性补贴繁殖母牛500元，本年度资金1000万元用于2.0万头补贴。</t>
  </si>
  <si>
    <t>2020年肉牛“见犊补母”</t>
  </si>
  <si>
    <t>原州区张易镇 、中河乡等11个乡镇的151个行政村</t>
  </si>
  <si>
    <t>2020.3-2020.11</t>
  </si>
  <si>
    <t>1、完成2019年政策全覆盖后超额完成的6412头320.6万元的资金兑付；2、2020年，积极鼓励11个乡镇肉牛养殖场、合作社、户养殖基础母牛，在入户见犊见母的情况下对产犊母牛及繁殖成活的良种犊牛进行登记造册建立档案，配套自治区专项资金1500万元，全年计划完成4.5万头， 每繁育1头犊牛一次性补贴繁殖母牛500元。</t>
  </si>
  <si>
    <t>1、完成2019年政策全覆盖后超额完成的6412头补贴资金兑付。
2、2020年计划完成见犊补母4.5万头。</t>
  </si>
  <si>
    <t>2019年饲草料加工调制项目</t>
  </si>
  <si>
    <t>100元/吨</t>
  </si>
  <si>
    <t>原州区三营镇安和村村等11个乡镇151个行政村</t>
  </si>
  <si>
    <t>2019.3-2020.4</t>
  </si>
  <si>
    <t>原州区11个乡镇127行政村范围内实施户完成37.7万吨，其中粮改饲9.4万吨，农作物秸秆综合利用7.4万吨，粮改饲及秸秆综合利用项目外的饲草调制21万吨;全株玉米青贮、黄贮、苜蓿包膜青贮实际均按照100元/吨补贴。其中按照“填平补齐”原则，农作物秸秆综合利用项目补助差额每吨还需补助50元。</t>
  </si>
  <si>
    <t>2019年原州区11个乡镇127行政村实施户总计完成37.7万吨，其中粮改饲9.4万吨，农作物秸秆综合利用7.4万吨，粮改饲及秸秆综合利用项目外的饲草调制21万吨;全株玉米青贮、黄贮、苜蓿包膜青贮实际均按照100元/吨补贴。完成2019年度下达1500万元资金的兑付。</t>
  </si>
  <si>
    <t>2020年饲草料调制</t>
  </si>
  <si>
    <t>每吨补贴不超过100元，每户最多补贴3000元；包膜青贮≥30吨，每户最多补贴3000元。</t>
  </si>
  <si>
    <t>原州区中河乡油坊村等11个乡镇151个行政村</t>
  </si>
  <si>
    <t>1、完成2019年12.73万吨补贴资金兑付。2、配套自治区农作物秸秆综合利用重点县项目资金1094万元在原州区范围内推广青贮（含包膜青贮）、黄贮等饲草调制20万吨以上，对单个实施主体利用水泥池子调制饲草≥50m3的每吨补贴不超过100元，每户最多补贴3000元；包膜青贮≥30吨，每户最多补贴3000元。</t>
  </si>
  <si>
    <t>1、完成2019年12.73万吨1273万元补贴资金的兑付。
2、在原州区张易镇 、中河乡等11个乡镇范围内推广青贮（含包膜青贮）、同时配套自治区农作物秸秆综合利用重点县项目推广黄贮等饲草调制技术，全年调制饲草20万吨以上，实施粮改饲项目及饲草配送中心除外。</t>
  </si>
  <si>
    <t>2020年肉牛出户入场</t>
  </si>
  <si>
    <t>肉牛出户入场300元/头；院落改造2000元/户</t>
  </si>
  <si>
    <t>头营镇利民村</t>
  </si>
  <si>
    <t>2020.3-2020.8</t>
  </si>
  <si>
    <r>
      <t>1、利民村肉牛出户入场。动员农户（</t>
    </r>
    <r>
      <rPr>
        <sz val="10"/>
        <color indexed="10"/>
        <rFont val="仿宋_GB2312"/>
        <family val="3"/>
      </rPr>
      <t>贫困户达到40%以上）</t>
    </r>
    <r>
      <rPr>
        <sz val="10"/>
        <rFont val="仿宋_GB2312"/>
        <family val="3"/>
      </rPr>
      <t>将肉牛出户入场“托管”到富民良种肉牛繁育场进行饲养。2、支持出户入场的农户将原肉牛养殖圈棚改造成蘑菇种植棚，且院内发展苹果、梨、花椒等庭院经济。</t>
    </r>
  </si>
  <si>
    <t>修改建设内容</t>
  </si>
  <si>
    <t>固原市“四个一”一棵草试验示范推广项目</t>
  </si>
  <si>
    <t>农业生产发展资金</t>
  </si>
  <si>
    <t>试验示范区每亩补贴700元，推广种植区每亩补贴100元</t>
  </si>
  <si>
    <t>头营镇、、黄铎堡镇、三营镇、官厅镇</t>
  </si>
  <si>
    <t>1、原州区头营镇徐河村建设“一棵草”试验示范园区1个，总面积500亩；2、牧草示范推广面积16500亩。</t>
  </si>
  <si>
    <t>建设“一棵草”试验示范园区1个500亩、牧草示范推广面积16500亩。</t>
  </si>
  <si>
    <t>(三)</t>
  </si>
  <si>
    <t>农民科技教育</t>
  </si>
  <si>
    <t>2020年原州区精准脱贫能力实用技术培训</t>
  </si>
  <si>
    <t>技能培训</t>
  </si>
  <si>
    <t>500元/人</t>
  </si>
  <si>
    <t>原州区彭堡镇申庄村等11个乡镇151个行政村</t>
  </si>
  <si>
    <t>2020.3-2020.12</t>
  </si>
  <si>
    <t>采取入村入户、田间地头等培训方式，紧密结合特色产业及贫困户意愿，培训建档立卡贫困人口（含“十二五”移民）2000人，培训时间不少于5天，每人费用500元。</t>
  </si>
  <si>
    <t>培训建档立卡贫困人口（2000人。</t>
  </si>
  <si>
    <t>2020年高素质农民培育</t>
  </si>
  <si>
    <t>(四)</t>
  </si>
  <si>
    <t>旱作农业</t>
  </si>
  <si>
    <t>2020年春秋覆膜</t>
  </si>
  <si>
    <t>补贴50%</t>
  </si>
  <si>
    <t>原州区头营镇圆德村等11个乡镇151个行政村</t>
  </si>
  <si>
    <t>采购地膜1620吨。</t>
  </si>
  <si>
    <t>2020年残膜回收利用项目</t>
  </si>
  <si>
    <t>残膜每吨补贴800元，颗粒每吨补贴500元，机械化回收每亩补贴28元。</t>
  </si>
  <si>
    <t>原州区张易镇马场村等11个乡镇151个行政村</t>
  </si>
  <si>
    <t>回收残膜4800吨，加工造粒1200吨，机械化回收2万亩。</t>
  </si>
  <si>
    <t>2020年推广旱作节水农业技术</t>
  </si>
  <si>
    <t>农作物秸秆综合利用</t>
  </si>
  <si>
    <t>农业资源及生态保护补助资金</t>
  </si>
  <si>
    <t>(五)</t>
  </si>
  <si>
    <t>地方特色产业</t>
  </si>
  <si>
    <t>2020年原州区小杂粮项目</t>
  </si>
  <si>
    <t>100元/亩</t>
  </si>
  <si>
    <t>张易镇南湾村等10个乡镇27个行政村</t>
  </si>
  <si>
    <t>对在原州区内种植小杂粮、油料面积超过300亩、最小连片面积大于50亩的企业（合作社、大户）给予每亩100元补贴，每个种植主体补贴面积不得大于2000亩，全区补贴2.8万亩，带动全区种植小杂粮7万亩（含张杂谷13号免费供种1.6亩）、油料5万亩；每个主体带10个建档立卡户脱贫致富。</t>
  </si>
  <si>
    <t>全区补贴小杂粮、油料面2.8万亩。</t>
  </si>
  <si>
    <t>(六)</t>
  </si>
  <si>
    <t>农村改革与产业化经营</t>
  </si>
  <si>
    <t>2020年发展壮大村集体经济项目资金</t>
  </si>
  <si>
    <t>壮大村集体收入</t>
  </si>
  <si>
    <t>农村综合改革转移支付</t>
  </si>
  <si>
    <t>25个村，每村补助100万元</t>
  </si>
  <si>
    <t>原州区各乡镇</t>
  </si>
  <si>
    <t>选取25个村进行扶持发展壮大村集体经济</t>
  </si>
  <si>
    <t>25个村制定合理的实施方案，并按照实施方案进行实施</t>
  </si>
  <si>
    <t>农田建设项目</t>
  </si>
  <si>
    <t>基础设施建设</t>
  </si>
  <si>
    <t>新增建设用地有偿使用费安排的高标准基本农田建设补助资金</t>
  </si>
  <si>
    <t>自然资源局合计</t>
  </si>
  <si>
    <t>一</t>
  </si>
  <si>
    <t>原州区贫困片区林业优势特色产业项目</t>
  </si>
  <si>
    <t>固原市原州区贫困村2020年“四个一”经济林示范推广项目</t>
  </si>
  <si>
    <t>自然资源局</t>
  </si>
  <si>
    <t>张易镇田堡村，开城镇柯庄村、冯庄村</t>
  </si>
  <si>
    <t>金琳</t>
  </si>
  <si>
    <t>实施“四个一”经济林示范推广种植1324.3亩，其中柯庄村465.6亩，冯庄村325.4亩，张易镇田堡村533.3亩。</t>
  </si>
  <si>
    <t>固原市原州区贫困村庭院经济林项目</t>
  </si>
  <si>
    <t>原州区河川乡、炭山乡、三营镇、彭堡镇、黄铎堡镇、头营镇、开城镇、中河乡、寨科乡9个乡镇29个贫困村</t>
  </si>
  <si>
    <t>为原州区河川乡、炭山乡、三营镇、彭堡镇、黄铎堡镇、头营镇、开城镇、中河乡、寨科乡9个乡镇29个贫困村采购红梅杏、山楂、大果榛子等庭园经济林苗木24.38万株。</t>
  </si>
  <si>
    <t>六盘山重点生态功能区降雨量 400mm以上区域原州区2020年退化林分改造及补植补造项目</t>
  </si>
  <si>
    <t>林业改革资金</t>
  </si>
  <si>
    <t>原州区各乡镇及林场</t>
  </si>
  <si>
    <t>在原州区各乡镇及林场实施退化林分改造及补植补造8.52万亩。</t>
  </si>
  <si>
    <t>水务局合计</t>
  </si>
  <si>
    <t>高效节水灌溉</t>
  </si>
  <si>
    <t>2019年彭堡镇别庄村高效节水灌溉续建工程</t>
  </si>
  <si>
    <t>农村基础设施建设类</t>
  </si>
  <si>
    <t>水务局</t>
  </si>
  <si>
    <t>彭堡镇
别庄村</t>
  </si>
  <si>
    <t>2020.4</t>
  </si>
  <si>
    <t>戴培义</t>
  </si>
  <si>
    <t>发展高效节水灌溉面积1600亩。</t>
  </si>
  <si>
    <t>2019年原州区头营镇二营村高效节水灌溉续建工程</t>
  </si>
  <si>
    <t>头营镇二营村</t>
  </si>
  <si>
    <t>2019.11</t>
  </si>
  <si>
    <t>发展高效节水灌溉面积3200亩。</t>
  </si>
  <si>
    <t>水土保持</t>
  </si>
  <si>
    <t>2019年原州区炭山乡古湾坡耕地水土流失综合治理续建项目</t>
  </si>
  <si>
    <t>炭山乡古湾村</t>
  </si>
  <si>
    <t>2019.4</t>
  </si>
  <si>
    <t>新增水土流失治理面积10.67平方公里。其中，农田整治501.6公顷，田间道路30.1km，水土保持394.59公顷。</t>
  </si>
  <si>
    <t>新增水土流失治理面积10.67平方公里。其中，农田整治501.6公顷，田间道路30.1km，水土保持394.59公顷</t>
  </si>
  <si>
    <t>2019年原州区淤地坝除险加固续建工程</t>
  </si>
  <si>
    <t>海坪村、黄堡村、盐泥、宋洼、驼巷、南湾、刘沟、李岔、新山村等</t>
  </si>
  <si>
    <t>2019.9</t>
  </si>
  <si>
    <t>共计15座，每座坝均增设溢洪道一处（马家寨科、吴家沟、樊西堡、母家之沟、袁家洼子、马家洼子、包家川、黄花台等8座骨干坝、西沟、盐泥1号、盐泥2号、套马庄、驼羊沟、沟台2号等7座中型淤地坝）</t>
  </si>
  <si>
    <t>2019年淤地坝工程维修养护续建工程</t>
  </si>
  <si>
    <t>上坪村、明川村、海坪村、南湾、盐泥、田堡、刘沟、新山村、申庄村等</t>
  </si>
  <si>
    <t>2019.10</t>
  </si>
  <si>
    <t>维修马家寨科、北台、泉湾等淤地坝工程</t>
  </si>
  <si>
    <t>三</t>
  </si>
  <si>
    <t>山洪灾害防治项目</t>
  </si>
  <si>
    <t>2019年原州区戴堡沟治理续建工程</t>
  </si>
  <si>
    <t>三营镇
老三营</t>
  </si>
  <si>
    <t>2020.3</t>
  </si>
  <si>
    <t>砌护沟道长0.93公里，重建生产道桥1座；丰台沟治理工程；砌护沟道长1公里，新建穿东干渠涵洞1座，新建入清水河陡坡1处，新建防汛道路0.7公里。新开挖导洪沟810米，陡坡1座</t>
  </si>
  <si>
    <t>四</t>
  </si>
  <si>
    <t>农村饮水安全提升巩固提升项目</t>
  </si>
  <si>
    <t>原州区2020年农村饮水安全巩固提升工程</t>
  </si>
  <si>
    <t>水利发展资金</t>
  </si>
  <si>
    <t>8个乡镇行政村</t>
  </si>
  <si>
    <t xml:space="preserve">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
</t>
  </si>
  <si>
    <t>住房城乡建设和交通局合计</t>
  </si>
  <si>
    <t>扶贫道路建设、水毁抢修工程项目</t>
  </si>
  <si>
    <t>（一）</t>
  </si>
  <si>
    <t>2019年扶贫村组道路续建项目</t>
  </si>
  <si>
    <t>炭山乡南坪村道一</t>
  </si>
  <si>
    <t>住房城乡建设和交通局</t>
  </si>
  <si>
    <t>炭山乡南坪村</t>
  </si>
  <si>
    <t>刘晓军</t>
  </si>
  <si>
    <t>四级公路5.554公里，路基宽度4.5米，路面宽度3.5米，水泥砼路面。</t>
  </si>
  <si>
    <t>原州区炭山乡古湾村三组至六组村道</t>
  </si>
  <si>
    <t>四级公路5.998公里，路基宽度6.5/4.5米，路面宽度5/3.5米，水泥砼路面。</t>
  </si>
  <si>
    <t>寨科乡东淌村道</t>
  </si>
  <si>
    <t>寨科乡东淌村</t>
  </si>
  <si>
    <t>四级公路8.318公里，路基宽度5.0米，路面宽度4.0米，水泥砼路面。</t>
  </si>
  <si>
    <t>头营镇大北山村道一</t>
  </si>
  <si>
    <t>头营镇大北山村</t>
  </si>
  <si>
    <t>四级公路4.543公里，路基宽度4.5米，路面宽度3.5米，水泥砼路面。</t>
  </si>
  <si>
    <t>头营镇大北山村道二</t>
  </si>
  <si>
    <t>四级公路7.732公里，路基宽度4.5米，路面宽度3.5米，水泥砼路面。</t>
  </si>
  <si>
    <t>头营镇大北山村道三</t>
  </si>
  <si>
    <t>四级公路5.34公里，路基宽度4.5米，路面宽度3.5米，水泥砼路面。</t>
  </si>
  <si>
    <t>头营镇大北山村道四</t>
  </si>
  <si>
    <t>四级公路4.537公里，路基宽度4.5米，路面宽度3.5米，水泥砼路面。</t>
  </si>
  <si>
    <t>彭堡镇曹洼村等四个村庄村间道路</t>
  </si>
  <si>
    <t>彭堡镇曹洼村</t>
  </si>
  <si>
    <t>四级公路6.238公里，路基宽度5.6/4.5米，路面宽度4/3.5米，水泥砼路面。</t>
  </si>
  <si>
    <t>彭堡镇杨忠堡村至硝沟村村间道路</t>
  </si>
  <si>
    <t>彭堡镇杨忠堡村、硝沟村</t>
  </si>
  <si>
    <t>四级公路7.463公里，路基宽度4.5米，路面宽度3.5米，水泥砼路面。</t>
  </si>
  <si>
    <t>黄铎堡镇穆滩村村间道路</t>
  </si>
  <si>
    <t>黄铎堡镇穆滩村</t>
  </si>
  <si>
    <t>四级公路6.287公里，路基宽度6.5/4.5米，路面宽度5/3.5米，水泥砼路面。</t>
  </si>
  <si>
    <t>黄铎堡镇陈庄村至白河村村间道路</t>
  </si>
  <si>
    <t>黄铎堡镇陈庄村、白河村</t>
  </si>
  <si>
    <t>四级公路2.988公里，路基宽度6.5/4.5米，路面宽度5/4/3.5米，水泥砼路面。</t>
  </si>
  <si>
    <t>黄铎堡镇何沟村至曹堡村村间道路</t>
  </si>
  <si>
    <t>黄铎堡镇何沟村</t>
  </si>
  <si>
    <t>四级公路6.411公里，路基宽度6.5/4.5米，路面宽度5/4/3.5米，水泥砼路面。</t>
  </si>
  <si>
    <t>黄铎堡陈沟村扇子湾至阴洼村道</t>
  </si>
  <si>
    <t>陈庄村</t>
  </si>
  <si>
    <t>四级公路2.1公里，路基宽度4.5米，路面宽度3.5米，砂砾路面。</t>
  </si>
  <si>
    <t>800</t>
  </si>
  <si>
    <t>河川乡康沟村等四个村庄村间道路</t>
  </si>
  <si>
    <t>康沟村、寨洼村、母家沟村、上坪村</t>
  </si>
  <si>
    <t>四级公路3.868公里，路基宽度4.5米，路面宽度3.5米，水泥砼路面。</t>
  </si>
  <si>
    <t>2000</t>
  </si>
  <si>
    <t>河川乡明川村等三个村庄村间道路</t>
  </si>
  <si>
    <t>明川村、上台村</t>
  </si>
  <si>
    <t>四级公路4.212公里，路基宽度4.5米，路面宽度3.5米，水泥砼路面。</t>
  </si>
  <si>
    <t>河川乡康沟村一组至二组村道</t>
  </si>
  <si>
    <t>康沟村</t>
  </si>
  <si>
    <t>四级公路3.8公里，路基宽度4.5米，路面宽度3.5米，砂砾路面。</t>
  </si>
  <si>
    <t>1200</t>
  </si>
  <si>
    <t>河川乡康沟村七组至八组村道</t>
  </si>
  <si>
    <t>四级公路3.1公里，路基宽度4.5米，路面宽度3.5米，砂砾路面。</t>
  </si>
  <si>
    <t>1000</t>
  </si>
  <si>
    <t>官厅镇程儿山村道</t>
  </si>
  <si>
    <t>官厅镇程儿山</t>
  </si>
  <si>
    <t>四级公路3.083公里，路基宽度5.0/4.5米，路面宽度4/3.5米，水泥砼路面。</t>
  </si>
  <si>
    <t>张易镇南湾村组扶贫道路</t>
  </si>
  <si>
    <t>张易镇南湾村等</t>
  </si>
  <si>
    <t>四级公路8.6公里，路基宽度4.5米，路面宽度3.5米，水泥砼路面。</t>
  </si>
  <si>
    <t>中河乡丰堡村等三个村村间道路</t>
  </si>
  <si>
    <t>中和村、小沟村</t>
  </si>
  <si>
    <t>四级公路6.165公里，路基宽度6.5/4.5米，路面宽度5/4/3.5米，水泥砼路面。</t>
  </si>
  <si>
    <t>原州区宋洼村组道路、马场村高填土涵洞引道工程</t>
  </si>
  <si>
    <t>宋洼村、马场村</t>
  </si>
  <si>
    <t>乡村二级公路1.45公里，路基宽度6.5/4.5米，路面宽度5/3.5米，水泥砼路面。</t>
  </si>
  <si>
    <t>（二）</t>
  </si>
  <si>
    <t>2019年续建扶贫道路建设项目</t>
  </si>
  <si>
    <t>原州区张易至上滩四好农村扶贫公路</t>
  </si>
  <si>
    <t>上滩村</t>
  </si>
  <si>
    <t>四级公路7.1公里，路基宽度6.5米，路面宽度5米，沥青砼路面。</t>
  </si>
  <si>
    <t>原州区张易至王套四好农村扶贫公路</t>
  </si>
  <si>
    <t>脱贫攻坚地方债</t>
  </si>
  <si>
    <t>张易村、毛庄村</t>
  </si>
  <si>
    <t>四级公路6.4公里，路基宽度6.5米，路面宽度5米，沥青砼路面。</t>
  </si>
  <si>
    <t>原州区张易至毛庄四好农村扶贫公路</t>
  </si>
  <si>
    <t>毛庄村</t>
  </si>
  <si>
    <t>四级公路3.8公里，路基宽度6.5米，路面宽度6米，水泥砼路面。</t>
  </si>
  <si>
    <t>原州区固将路至黄湾四好农村扶贫公路</t>
  </si>
  <si>
    <t>闫关村</t>
  </si>
  <si>
    <t>四级公路4.6公里，路基宽度6.5米，路面宽度6米，沥青砼路面。</t>
  </si>
  <si>
    <t>2500</t>
  </si>
  <si>
    <t>原州区贺套至三湾四好农村扶贫公路（田堡至贺套段）</t>
  </si>
  <si>
    <t>田堡村、贺套村</t>
  </si>
  <si>
    <t>四级公路8.8公里，路基宽度6.5米，路面宽度6米，沥青砼路面。</t>
  </si>
  <si>
    <t>3500</t>
  </si>
  <si>
    <t>原州区马庄至杨郎四好农村扶贫公路</t>
  </si>
  <si>
    <t>马庄村</t>
  </si>
  <si>
    <t>四级公路8.5公里，路基宽度6.5米，路面宽度6米，沥青砼路面。</t>
  </si>
  <si>
    <t>7000</t>
  </si>
  <si>
    <t>原州区杨郎至安家庄四好农村扶贫公路</t>
  </si>
  <si>
    <t>车购税收入补助地方用于一般公路建设项目资金（支持农村公路部分）</t>
  </si>
  <si>
    <t>马庄村、穆滩村</t>
  </si>
  <si>
    <t>四级公路4.4公里，路基宽度6.5米，路面宽度6米，沥青砼路面。</t>
  </si>
  <si>
    <t>5000</t>
  </si>
  <si>
    <t>原州区三营至白土河四好农村扶贫公路</t>
  </si>
  <si>
    <t>新三营村、团结村、白河村</t>
  </si>
  <si>
    <t>四级公路6.8公里，路基宽度6.5米，路面宽度6米，沥青砼路面。</t>
  </si>
  <si>
    <t>8000</t>
  </si>
  <si>
    <t>原州区固将路至南湾四好农村扶贫公路</t>
  </si>
  <si>
    <t>黄堡村、南湾村</t>
  </si>
  <si>
    <t>四级公路9.3公里，路基宽度6.5米，路面宽度6米，沥青砼路面。</t>
  </si>
  <si>
    <t>4000</t>
  </si>
  <si>
    <t>原州区11个乡镇农村扶贫道路工程河川乡康沟至堡子洼公路</t>
  </si>
  <si>
    <t>四级公路4.1公里，路基宽度6.5米，路面宽度6米，水泥砼路面。</t>
  </si>
  <si>
    <t>3000</t>
  </si>
  <si>
    <t>原州区11个乡镇农村扶贫道路工程河川乡明川至上台公路</t>
  </si>
  <si>
    <t>上台村、明川村</t>
  </si>
  <si>
    <t>四级公路6.1公里，路基宽度6.5米，路面宽度6米，水泥砼路面。</t>
  </si>
  <si>
    <t>原州区张易驼巷三组至四组四好农村扶贫公路</t>
  </si>
  <si>
    <t>驼巷村</t>
  </si>
  <si>
    <t>四级公路2.0公里，路基宽度6.5米，路面宽度5米，水泥砼路面。</t>
  </si>
  <si>
    <t>原州区硝口至高庄洼公路</t>
  </si>
  <si>
    <t>硝口村、红崖村、上店村</t>
  </si>
  <si>
    <t>四级公路11.1公里，路基宽度6.5米，路面宽度6米，沥青砼路面，</t>
  </si>
  <si>
    <t>原州区彭堡至黄铎堡四好农村扶贫公路</t>
  </si>
  <si>
    <t>硝沟村、大疙瘩村、穆滩村</t>
  </si>
  <si>
    <t>三级公路6.95公里，路基宽度7.5米，路面宽度7米，沥青砼路面，</t>
  </si>
  <si>
    <t>15000</t>
  </si>
  <si>
    <t>原州区炭山小台子至新山扶贫公路</t>
  </si>
  <si>
    <t>新山村</t>
  </si>
  <si>
    <t>四级公路5公里，路基宽度6.5米，路面宽度5米，水泥砼路面，</t>
  </si>
  <si>
    <t>原州区石庄至冯洼四好农村扶贫公路</t>
  </si>
  <si>
    <t>石庄村</t>
  </si>
  <si>
    <t>四级公路5.1公里，路基宽度6.5米，路面宽度5米，水泥砼路面。</t>
  </si>
  <si>
    <t>6000</t>
  </si>
  <si>
    <t>原州区中河至曹河四好农村扶贫公路</t>
  </si>
  <si>
    <t>中河村、黄沟村</t>
  </si>
  <si>
    <t>四级公路10.5公里，路基宽度6.5米，路面宽度6米，沥青砼路面。</t>
  </si>
  <si>
    <t>2019年续建道路水毁抢修工程</t>
  </si>
  <si>
    <t>贫困村道路水毁抢修工程</t>
  </si>
  <si>
    <t>贫困村道路水毁维修工程</t>
  </si>
  <si>
    <t>官厅镇等11个乡镇贫困村</t>
  </si>
  <si>
    <t>农村道路修补路面，维修桥涵、边沟等共计325.27公里</t>
  </si>
  <si>
    <t>完成农村道路修补路面，维修桥涵、边沟等共计325.27公里任务</t>
  </si>
  <si>
    <t>（四）</t>
  </si>
  <si>
    <t>2020年扶贫道路建设</t>
  </si>
  <si>
    <t>原州区寨科乡上川崾岘至李岔湾农村公路</t>
  </si>
  <si>
    <t>李岔村</t>
  </si>
  <si>
    <t>乡村二级公路1.5公里，路基宽度4.5米，路面宽度3.5米，水泥砼路面。</t>
  </si>
  <si>
    <t>原州区红崖至沈家河农村公路（红崖至杨忠堡）</t>
  </si>
  <si>
    <t>红崖、杨忠堡</t>
  </si>
  <si>
    <t>四级公路3.266公里，路基宽度4.5米，路面宽度3.5米，沥青砼路面。</t>
  </si>
  <si>
    <t>原州区11个乡镇农村扶贫公路炭山乡新山村道</t>
  </si>
  <si>
    <t>四级公路7.308公里，路基宽度4.5米，路面宽度3.5米，水泥砼路面。</t>
  </si>
  <si>
    <t>原州区11个乡镇农村扶贫公路寨科乡北淌村道</t>
  </si>
  <si>
    <t>北淌村</t>
  </si>
  <si>
    <t>四级公路4.959公里，路基宽度4.5米，路面宽度3.5米，水泥砼路面。</t>
  </si>
  <si>
    <t>二、</t>
  </si>
  <si>
    <t>联户巷道硬化项目</t>
  </si>
  <si>
    <t>2019年续建扶贫连户巷道硬化项目</t>
  </si>
  <si>
    <t>三营镇扶贫联户巷道硬化</t>
  </si>
  <si>
    <t>三营镇鸦儿沟村、华坪梁村、甘沟村</t>
  </si>
  <si>
    <t>硬化华坪梁等村水泥砼路面巷道11500平方米，路面宽度2.5/3米，路面长4360米；</t>
  </si>
  <si>
    <t>黄铎堡镇扶贫联户巷道硬化</t>
  </si>
  <si>
    <t>铁家沟村、白河村、黄湾村、三岔村、穆滩村、何沟村</t>
  </si>
  <si>
    <t>硬化铁家沟村、白河村、三岔村等村水泥砼路面巷道9270.5平方米，路面宽度2.5/3米，路面长度3500米；</t>
  </si>
  <si>
    <t>头营镇扶贫联户巷道硬化</t>
  </si>
  <si>
    <t>马庄村、大疙瘩村、二营村、杨河村、大北山村、利民村</t>
  </si>
  <si>
    <t>硬化马庄村、大疙瘩村、二营村、杨河村、大北山、利民村等村水泥砼路面巷道23600平方8600米</t>
  </si>
  <si>
    <t>彭堡镇扶贫联户巷道硬化</t>
  </si>
  <si>
    <t>杨忠堡村、别庄村、曹洼村</t>
  </si>
  <si>
    <t>硬化杨忠堡村、别庄村、曹洼村等村水泥砼路面巷道11300平方米，路面宽度2.5/3米，路面长度4250米</t>
  </si>
  <si>
    <t>中河乡扶贫联户巷道硬化</t>
  </si>
  <si>
    <t>上店村、曹河村、小沟村、油坊村、黄沟村、红崖村</t>
  </si>
  <si>
    <t>硬化上店村、小沟村、油坊村、黄沟村等村水泥砼路面巷道10535平方米，路面宽度2/2.5/3米，路面长度4052米</t>
  </si>
  <si>
    <t>张易镇扶贫联户巷道硬化</t>
  </si>
  <si>
    <t>贺套村、毛庄村、张易村、红庄村、驼巷村、盐泥村、黄堡村、南湾村、田堡村、马场村、陈沟村、闫关村</t>
  </si>
  <si>
    <t>硬化贺套村、毛庄村、张易村、盐泥村、黄堡村等村水泥砼路面巷道20035平方米， 路面宽度2/2.5/3米，路面长度7857米</t>
  </si>
  <si>
    <t>开城镇扶贫联户巷道硬化</t>
  </si>
  <si>
    <t>开城镇三十里铺村、二十里铺村、郭庙村、柯庄村、彭庄村</t>
  </si>
  <si>
    <t>硬化三十里铺村、二十里铺村、郭庙村、柯庄村等村水泥砼路面巷道12035平方米，路面宽度2/2.5/3米，路面长度4628米</t>
  </si>
  <si>
    <t>河川乡扶贫联户巷道硬化</t>
  </si>
  <si>
    <t>中央专项彩票公益金支持扶贫资金</t>
  </si>
  <si>
    <t>康沟村、寨洼村、上坪村、上黄村、明川村、黄河村、骆驼河村</t>
  </si>
  <si>
    <t>硬化康沟村、上坪村、明川村、黄河等村水泥砼路面巷道16000平方米，路面宽度2/2.5/3米，路面长度5971米</t>
  </si>
  <si>
    <t>寨科乡扶贫联户巷道硬化</t>
  </si>
  <si>
    <t>蔡川村、大台村、湾掌村、李岔村、东淌村、新淌村、刘沟村、中川村</t>
  </si>
  <si>
    <t>硬化大台村、湾掌村、李岔村、东淌村等村水泥砼路面巷道20800平方米，路面宽度2/2.5/3米，路面长度7861米</t>
  </si>
  <si>
    <t>炭山乡贫联户巷道硬化</t>
  </si>
  <si>
    <t>石湾村、炭山村、新山村、古湾村、南坪村、阳洼村</t>
  </si>
  <si>
    <t>硬化石炭山村、新山村、阳洼等村水泥砼路面巷道24210平方米，路9139米</t>
  </si>
  <si>
    <t>官厅镇扶贫联户巷道硬化</t>
  </si>
  <si>
    <t>刘店村、庙台村、石庄村、高庄村、后川村、官厅村、程儿山村、薛庄村</t>
  </si>
  <si>
    <t>硬化刘店村、庙台村、石庄村、后川村等村水泥砼路面巷道9722米，路面长度4861米</t>
  </si>
  <si>
    <t>2020年农村联户道路硬化工程</t>
  </si>
  <si>
    <t>2020年彭堡镇农村联户道路硬化工程</t>
  </si>
  <si>
    <t>蒋口村、杨忠堡村、申庄村、别庄村</t>
  </si>
  <si>
    <t>新建3米以下农村联户道路9.8公里2500平方米</t>
  </si>
  <si>
    <t>2020年河川乡农村联户道路硬化工程</t>
  </si>
  <si>
    <t>上坪村、黄河村、海家坪村、母家沟村、骆驼河村、上台村</t>
  </si>
  <si>
    <t>新建3米以下农村联户道路22.4公里6900平方米</t>
  </si>
  <si>
    <t>2020年黄铎堡镇农村联户道路硬化工程</t>
  </si>
  <si>
    <t>铁家沟村、白河村、穆滩村、何家沟村、丰泽村</t>
  </si>
  <si>
    <t>新建3米以下农村联户道路15公里37000平方米</t>
  </si>
  <si>
    <t>2020年三营镇农村联户道路硬化工程</t>
  </si>
  <si>
    <t>甘沟村、新三营村</t>
  </si>
  <si>
    <t>新建3米以下农村联户道路7.29公里总面积为13000平方米</t>
  </si>
  <si>
    <t>2020年头营镇农村联户道路硬化工程</t>
  </si>
  <si>
    <t>坪乐村、张崖村、大疙瘩村、马庄村、杨河村、二营村、冯洼村、大北山村</t>
  </si>
  <si>
    <t>新建3米以下农村联户道路20.6公里52900平方米</t>
  </si>
  <si>
    <t>2020年张易镇农村联户道路硬化工程</t>
  </si>
  <si>
    <t>中央预算内投资用于“三农建设部分”</t>
  </si>
  <si>
    <t>毛庄村、贺套村、田堡村、黄堡村、驼巷村、上马泉村、红庄村、盐泥村、宋洼村</t>
  </si>
  <si>
    <t>新建3米以下农村联户道路26.84公里69300平方米</t>
  </si>
  <si>
    <t>2020年中河乡农村联户道路硬化工程</t>
  </si>
  <si>
    <t>曹河村、黄沟村、红崖村、上店村、硝口村、小沟村、油坊村、中河村</t>
  </si>
  <si>
    <t>新建3米以下农村联户道路23.12公里58000平方米</t>
  </si>
  <si>
    <t>2020年炭山乡农村联户道路硬化工程</t>
  </si>
  <si>
    <t>石湾村、新山村、古湾村、南坪村、炭山村</t>
  </si>
  <si>
    <t>新建3米以下农村联户20.74公里53980平方米</t>
  </si>
  <si>
    <t>2020年寨科乡农村联户道路硬化工程</t>
  </si>
  <si>
    <t>新淌村、李岔村、湾掌村、蔡川村、刘沟村、北淌村、中川村</t>
  </si>
  <si>
    <t>新建3米以下农村联户道路20.58公里61700平方米</t>
  </si>
  <si>
    <t>2020年官厅镇农村联户道路硬化工程</t>
  </si>
  <si>
    <t>程儿山村、庙台村
、官厅村、刘店村、石庄村</t>
  </si>
  <si>
    <t>新建3米以下农村联户道路15.8公里44000平方米</t>
  </si>
  <si>
    <t>2020年开城镇农村联户道路硬化工程</t>
  </si>
  <si>
    <t>上下青石村、郭庙村、双泉村、开城村、二、三十里铺村、柯庄村、彭庄村、黑刺沟村</t>
  </si>
  <si>
    <t>新建3米以下农村联户道路17.98公里总面积为44970平方米</t>
  </si>
  <si>
    <t>三、</t>
  </si>
  <si>
    <t>2019年危房危窑改造续建项目</t>
  </si>
  <si>
    <t>每户补助资金3万元</t>
  </si>
  <si>
    <t>官厅镇等11个乡镇153个行政村</t>
  </si>
  <si>
    <t>2019年6月底</t>
  </si>
  <si>
    <t>11个乡危房改造补助资金</t>
  </si>
  <si>
    <t>11个乡镇危房改造补助资金</t>
  </si>
  <si>
    <t>2020危房改造项目</t>
  </si>
  <si>
    <t>农村危房改造补助资金</t>
  </si>
  <si>
    <t>官厅镇等11个乡镇151个行政村</t>
  </si>
  <si>
    <t>11个乡镇300户危房改造补助资金</t>
  </si>
  <si>
    <t>人均住房面积未达到脱贫攻坚标准补面积项目</t>
  </si>
  <si>
    <t>四、</t>
  </si>
  <si>
    <t>农村人居环境整治项目</t>
  </si>
  <si>
    <t>2020年农村人居环境整治项目</t>
  </si>
  <si>
    <t>南坪村、中河村、油坊村、甘沟村、黑刺沟村、小马庄村、乔洼村、小沟村、高洪村、寇庄村、张易村、毛庄村</t>
  </si>
  <si>
    <t>垃圾治理</t>
  </si>
  <si>
    <t>2020年10月完成垃圾治理</t>
  </si>
  <si>
    <t>扶贫办合计</t>
  </si>
  <si>
    <t>雨露计划</t>
  </si>
  <si>
    <t>每年3000元，分春秋两季补助，每次补助1500元</t>
  </si>
  <si>
    <t>扶贫办</t>
  </si>
  <si>
    <t>官厅镇等11各乡镇涉及的行政村</t>
  </si>
  <si>
    <t>张玉海</t>
  </si>
  <si>
    <t>雨露计划补助全日制普通中专、职业高中、技工学校、成人中专、全日制普通大专、高职院校、技师学院学生每年3000元，分春秋两季补助，每次补助1500元。</t>
  </si>
  <si>
    <t>干部培训</t>
  </si>
  <si>
    <t>培训类</t>
  </si>
  <si>
    <t>扶贫部门干部、乡镇扶贫专干、贫困村干部及扶贫开发驻村工作队进行政策和业务能力拓展培训。</t>
  </si>
  <si>
    <t>扶贫贷款贴息</t>
  </si>
  <si>
    <t>扶贫贷款</t>
  </si>
  <si>
    <t>官厅镇等11个乡镇涉及的行政村</t>
  </si>
  <si>
    <t>用于建档立卡户贫困户贷款贴息。</t>
  </si>
  <si>
    <t>风险补偿金</t>
  </si>
  <si>
    <t>人社局合计</t>
  </si>
  <si>
    <t>精准脱贫能力技能培训</t>
  </si>
  <si>
    <t>2019年续建精准脱贫能力技能培训</t>
  </si>
  <si>
    <t>驾驶技能培训，C照3000元/人；B照以上(含B照)5000元/人；职业技能培训按等级、工种800－5000元/人。</t>
  </si>
  <si>
    <t>人社局</t>
  </si>
  <si>
    <t>11个乡镇</t>
  </si>
  <si>
    <t>赵向辉</t>
  </si>
  <si>
    <t>围绕市场用工需求，对全区建档立卡贫困户（含“十二五”生态移民）中有培训能力和培训愿望的劳动力，全年开展职业技能培训2100人（含驾驶员培训00人），财政涉农资金777万元，驾驶员培训对象年龄在18-50周岁，做到“应培尽培、应补尽补”</t>
  </si>
  <si>
    <t>围绕市场用工需求，对全区建档立卡贫困户（含“十二五”生态移民）有培训能力和培训愿望的劳动力，全年开展职业技能培训2100人（含驾驶员培训800人），财政涉农资金777万元，驾驶员培训对象年龄在18-50周岁，做到“应培尽培、应补尽补”</t>
  </si>
  <si>
    <t>2020年精准脱贫能力技能培训</t>
  </si>
  <si>
    <t>2020年全年</t>
  </si>
  <si>
    <t>围绕市场用工需求，对全区建档立卡贫困户（含“十二五”生态移民）中有培训能力和培训愿望的劳动力，全年开展职业技能培训2300人（含驾驶员培训），驾驶员培训对象年龄在18-50周岁。</t>
  </si>
  <si>
    <t>脱贫致富带头人培训</t>
  </si>
  <si>
    <t>2020年脱贫致富带头人培训</t>
  </si>
  <si>
    <t>1000元/人</t>
  </si>
  <si>
    <t>11各乡镇涉及的行政村</t>
  </si>
  <si>
    <t>致富带头人培训380人。结合“两个带头人”工程，主要培训能带动发展特色养殖、种植和贫困群众脱贫致富增收产业的各类合作社负责人、致富能人、返乡创业者、村组干部、大学生村官、退伍军人等有创业意愿的劳动者，集中培训时间不得少于10天，培训结束后，进行跟踪创业指导，并组织致富带头人对建档立卡贫困户进行跟踪服务和产业带动。</t>
  </si>
  <si>
    <t>发改局</t>
  </si>
  <si>
    <t>固原市原州区"十三五"光伏扶贫项目</t>
  </si>
  <si>
    <t>资产收益扶贫</t>
  </si>
  <si>
    <t>新能源发电补助每度电0.38元，上网电费每度电0.25元。</t>
  </si>
  <si>
    <t>41个光伏扶贫村</t>
  </si>
  <si>
    <t>金占海</t>
  </si>
  <si>
    <t>全区共建成总装机容量19.79MW的村级光伏扶贫电站41个，预计年发电收入1670万元，每个贫困村村集体净收入可达30万元以上，带动6524户贫困户受益。</t>
  </si>
  <si>
    <t>填表说明：</t>
  </si>
  <si>
    <t>1、项目类别包括：农业生产发展类、农村基础设施建设类、雨露计划、扶贫贷款贴息、资产收益扶贫、壮大村集体收入、扶贫保、技能培训、扶贫产业担保基金和风险补偿金。</t>
  </si>
  <si>
    <t>2、资金来源包括：中央20项、自治区17项、市级安排资金、县级安排资金。</t>
  </si>
  <si>
    <t>3、补助标准：涉及到到户补助时填写，不涉及不填写。</t>
  </si>
  <si>
    <t>4、实施地点：涉及到村到户项目，具体填写到村。</t>
  </si>
  <si>
    <t>4、主要内容：填写项目实施主要内容；</t>
  </si>
  <si>
    <t>5、年度任务：填写项目年度具体内容，涉及续建项目填写当年实施任务。</t>
  </si>
  <si>
    <t xml:space="preserve">6、备注：如涉及项目资金的请注明是否为建档立卡贫困村、已脱贫销号村巩固提升工程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</si>
  <si>
    <t>2021年乡村振兴局使用统筹整合使用财政涉农资金项目完成情况</t>
  </si>
  <si>
    <t xml:space="preserve">                                                                单位：万元、户、人</t>
  </si>
  <si>
    <t>项目类别</t>
  </si>
  <si>
    <t>绩效目标</t>
  </si>
  <si>
    <t>完成情况</t>
  </si>
  <si>
    <t>乡村振兴局</t>
  </si>
  <si>
    <t>中央财政衔接资金</t>
  </si>
  <si>
    <t>冯晓明</t>
  </si>
  <si>
    <t>用于补助脱贫户、监测帮扶户全日制普通中专、职业高中、技工学校、成人中专、全日制普通大专、高职院校、技师学院在校学生，每年3000元，分春秋两季补助，每次补助1500元。</t>
  </si>
  <si>
    <t>补助脱贫家庭（含监测帮扶对象家庭）中在全日制普通中专、职业高中、技工学校、成人中专、全日制普通大专、高职院校、技师学院就读的学生6600人次，每年3000元，分春秋两季补助，每次补助1500元。减少困难家庭教育支出</t>
  </si>
  <si>
    <t>已完成868.5万元资金兑付</t>
  </si>
  <si>
    <t>贷款贴息</t>
  </si>
  <si>
    <t>用于脱贫户、监测帮扶户的贷款贴息。</t>
  </si>
  <si>
    <t>完成贷款贴息，扶持苦难家庭产业发展，增加贫困群众收入</t>
  </si>
  <si>
    <t>已完成3327万元资金兑付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</si>
</sst>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
  </numFmts>
  <fonts count="111">
    <font>
      <sz val="11"/>
      <color theme="1"/>
      <name val="等线"/>
      <family val="0"/>
    </font>
    <font>
      <sz val="11"/>
      <name val="宋体"/>
      <family val="0"/>
    </font>
    <font>
      <sz val="12"/>
      <name val="仿宋_GB2312"/>
      <family val="3"/>
    </font>
    <font>
      <b/>
      <sz val="14"/>
      <name val="仿宋_GB2312"/>
      <family val="3"/>
    </font>
    <font>
      <sz val="14"/>
      <name val="仿宋_GB2312"/>
      <family val="3"/>
    </font>
    <font>
      <sz val="14"/>
      <name val="黑体"/>
      <family val="3"/>
    </font>
    <font>
      <sz val="12"/>
      <name val="等线"/>
      <family val="0"/>
    </font>
    <font>
      <sz val="10"/>
      <name val="仿宋_GB2312"/>
      <family val="3"/>
    </font>
    <font>
      <sz val="24"/>
      <name val="方正小标宋简体"/>
      <family val="4"/>
    </font>
    <font>
      <sz val="24"/>
      <name val="仿宋_GB2312"/>
      <family val="3"/>
    </font>
    <font>
      <sz val="10"/>
      <name val="方正小标宋简体"/>
      <family val="4"/>
    </font>
    <font>
      <sz val="14"/>
      <name val="方正小标宋简体"/>
      <family val="4"/>
    </font>
    <font>
      <sz val="10"/>
      <name val="黑体"/>
      <family val="3"/>
    </font>
    <font>
      <sz val="9"/>
      <name val="等线"/>
      <family val="0"/>
    </font>
    <font>
      <sz val="9"/>
      <name val="仿宋_GB2312"/>
      <family val="3"/>
    </font>
    <font>
      <sz val="14"/>
      <name val="等线"/>
      <family val="0"/>
    </font>
    <font>
      <b/>
      <sz val="12"/>
      <name val="楷体"/>
      <family val="3"/>
    </font>
    <font>
      <sz val="10"/>
      <name val="等线"/>
      <family val="0"/>
    </font>
    <font>
      <sz val="12"/>
      <color indexed="10"/>
      <name val="等线"/>
      <family val="0"/>
    </font>
    <font>
      <b/>
      <sz val="12"/>
      <name val="仿宋_GB2312"/>
      <family val="3"/>
    </font>
    <font>
      <sz val="11"/>
      <name val="仿宋_GB2312"/>
      <family val="3"/>
    </font>
    <font>
      <b/>
      <sz val="12"/>
      <name val="等线"/>
      <family val="0"/>
    </font>
    <font>
      <b/>
      <sz val="20"/>
      <name val="方正小标宋_GBK"/>
      <family val="0"/>
    </font>
    <font>
      <sz val="20"/>
      <name val="方正小标宋_GBK"/>
      <family val="0"/>
    </font>
    <font>
      <sz val="11"/>
      <name val="方正小标宋_GBK"/>
      <family val="0"/>
    </font>
    <font>
      <b/>
      <sz val="14"/>
      <name val="黑体"/>
      <family val="3"/>
    </font>
    <font>
      <sz val="11"/>
      <name val="黑体"/>
      <family val="3"/>
    </font>
    <font>
      <b/>
      <sz val="18"/>
      <name val="黑体"/>
      <family val="3"/>
    </font>
    <font>
      <b/>
      <sz val="11"/>
      <name val="黑体"/>
      <family val="3"/>
    </font>
    <font>
      <b/>
      <sz val="12"/>
      <name val="仿宋"/>
      <family val="3"/>
    </font>
    <font>
      <sz val="12"/>
      <name val="黑体"/>
      <family val="3"/>
    </font>
    <font>
      <b/>
      <sz val="12"/>
      <name val="黑体"/>
      <family val="3"/>
    </font>
    <font>
      <b/>
      <sz val="14"/>
      <name val="楷体"/>
      <family val="3"/>
    </font>
    <font>
      <b/>
      <sz val="11"/>
      <name val="楷体"/>
      <family val="3"/>
    </font>
    <font>
      <sz val="12"/>
      <name val="楷体"/>
      <family val="3"/>
    </font>
    <font>
      <b/>
      <sz val="10"/>
      <name val="仿宋_GB2312"/>
      <family val="3"/>
    </font>
    <font>
      <b/>
      <sz val="11"/>
      <name val="仿宋_GB2312"/>
      <family val="3"/>
    </font>
    <font>
      <b/>
      <sz val="12"/>
      <name val="楷体_GB2312"/>
      <family val="3"/>
    </font>
    <font>
      <b/>
      <sz val="11"/>
      <name val="楷体_GB2312"/>
      <family val="3"/>
    </font>
    <font>
      <sz val="11"/>
      <name val="楷体_GB2312"/>
      <family val="3"/>
    </font>
    <font>
      <b/>
      <sz val="10"/>
      <name val="楷体_GB2312"/>
      <family val="3"/>
    </font>
    <font>
      <sz val="12"/>
      <color indexed="10"/>
      <name val="仿宋_GB2312"/>
      <family val="3"/>
    </font>
    <font>
      <b/>
      <sz val="12"/>
      <color indexed="10"/>
      <name val="仿宋_GB2312"/>
      <family val="3"/>
    </font>
    <font>
      <b/>
      <sz val="11"/>
      <color indexed="10"/>
      <name val="仿宋_GB2312"/>
      <family val="3"/>
    </font>
    <font>
      <sz val="11"/>
      <color indexed="10"/>
      <name val="仿宋_GB2312"/>
      <family val="3"/>
    </font>
    <font>
      <sz val="10"/>
      <color indexed="10"/>
      <name val="仿宋_GB2312"/>
      <family val="3"/>
    </font>
    <font>
      <b/>
      <sz val="14"/>
      <name val="仿宋"/>
      <family val="3"/>
    </font>
    <font>
      <b/>
      <sz val="10"/>
      <name val="楷体"/>
      <family val="3"/>
    </font>
    <font>
      <sz val="10"/>
      <name val="宋体"/>
      <family val="0"/>
    </font>
    <font>
      <b/>
      <sz val="9"/>
      <name val="仿宋_GB2312"/>
      <family val="3"/>
    </font>
    <font>
      <sz val="12"/>
      <name val="宋体"/>
      <family val="0"/>
    </font>
    <font>
      <sz val="14"/>
      <name val="宋体"/>
      <family val="0"/>
    </font>
    <font>
      <sz val="10"/>
      <name val="楷体"/>
      <family val="3"/>
    </font>
    <font>
      <b/>
      <sz val="9"/>
      <name val="楷体"/>
      <family val="3"/>
    </font>
    <font>
      <b/>
      <sz val="14"/>
      <name val="楷体_GB2312"/>
      <family val="3"/>
    </font>
    <font>
      <sz val="8"/>
      <name val="仿宋_GB2312"/>
      <family val="3"/>
    </font>
    <font>
      <sz val="9"/>
      <name val="宋体"/>
      <family val="0"/>
    </font>
    <font>
      <b/>
      <sz val="18"/>
      <name val="仿宋_GB2312"/>
      <family val="3"/>
    </font>
    <font>
      <b/>
      <sz val="10"/>
      <name val="等线"/>
      <family val="0"/>
    </font>
    <font>
      <sz val="11"/>
      <color indexed="16"/>
      <name val="等线"/>
      <family val="0"/>
    </font>
    <font>
      <b/>
      <sz val="11"/>
      <color indexed="42"/>
      <name val="等线"/>
      <family val="0"/>
    </font>
    <font>
      <b/>
      <sz val="11"/>
      <color indexed="63"/>
      <name val="等线"/>
      <family val="0"/>
    </font>
    <font>
      <sz val="18"/>
      <color indexed="54"/>
      <name val="等线 Light"/>
      <family val="0"/>
    </font>
    <font>
      <i/>
      <sz val="11"/>
      <color indexed="23"/>
      <name val="等线"/>
      <family val="0"/>
    </font>
    <font>
      <b/>
      <sz val="11"/>
      <color indexed="54"/>
      <name val="等线"/>
      <family val="0"/>
    </font>
    <font>
      <sz val="11"/>
      <color indexed="8"/>
      <name val="等线"/>
      <family val="0"/>
    </font>
    <font>
      <sz val="11"/>
      <color indexed="19"/>
      <name val="等线"/>
      <family val="0"/>
    </font>
    <font>
      <sz val="11"/>
      <color indexed="42"/>
      <name val="等线"/>
      <family val="0"/>
    </font>
    <font>
      <b/>
      <sz val="11"/>
      <color indexed="53"/>
      <name val="等线"/>
      <family val="0"/>
    </font>
    <font>
      <b/>
      <sz val="15"/>
      <color indexed="54"/>
      <name val="等线"/>
      <family val="0"/>
    </font>
    <font>
      <sz val="11"/>
      <color indexed="17"/>
      <name val="等线"/>
      <family val="0"/>
    </font>
    <font>
      <sz val="11"/>
      <color indexed="10"/>
      <name val="等线"/>
      <family val="0"/>
    </font>
    <font>
      <u val="single"/>
      <sz val="11"/>
      <color indexed="20"/>
      <name val="宋体"/>
      <family val="0"/>
    </font>
    <font>
      <sz val="11"/>
      <color indexed="62"/>
      <name val="等线"/>
      <family val="0"/>
    </font>
    <font>
      <sz val="11"/>
      <color indexed="8"/>
      <name val="宋体"/>
      <family val="0"/>
    </font>
    <font>
      <u val="single"/>
      <sz val="11"/>
      <color indexed="12"/>
      <name val="宋体"/>
      <family val="0"/>
    </font>
    <font>
      <b/>
      <sz val="11"/>
      <color indexed="8"/>
      <name val="等线"/>
      <family val="0"/>
    </font>
    <font>
      <b/>
      <sz val="13"/>
      <color indexed="54"/>
      <name val="等线"/>
      <family val="0"/>
    </font>
    <font>
      <sz val="11"/>
      <color indexed="53"/>
      <name val="等线"/>
      <family val="0"/>
    </font>
    <font>
      <sz val="11"/>
      <color indexed="8"/>
      <name val="Tahoma"/>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1"/>
      <color theme="1"/>
      <name val="Tahoma"/>
      <family val="2"/>
    </font>
    <font>
      <sz val="12"/>
      <color rgb="FFFF0000"/>
      <name val="等线"/>
      <family val="0"/>
    </font>
    <font>
      <sz val="12"/>
      <color rgb="FFFF0000"/>
      <name val="仿宋_GB2312"/>
      <family val="3"/>
    </font>
    <font>
      <b/>
      <sz val="12"/>
      <color rgb="FFFF0000"/>
      <name val="仿宋_GB2312"/>
      <family val="3"/>
    </font>
    <font>
      <b/>
      <sz val="11"/>
      <color rgb="FFFF0000"/>
      <name val="仿宋_GB2312"/>
      <family val="3"/>
    </font>
    <font>
      <sz val="11"/>
      <color rgb="FFFF0000"/>
      <name val="仿宋_GB2312"/>
      <family val="3"/>
    </font>
    <font>
      <sz val="10"/>
      <color rgb="FFFF0000"/>
      <name val="仿宋_GB2312"/>
      <family val="3"/>
    </font>
    <font>
      <sz val="12"/>
      <name val="Calibri Light"/>
      <family val="0"/>
    </font>
    <font>
      <sz val="14"/>
      <name val="Calibri Light"/>
      <family val="0"/>
    </font>
    <font>
      <sz val="10"/>
      <name val="Calibri"/>
      <family val="0"/>
    </font>
    <font>
      <sz val="9"/>
      <name val="Calibri"/>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42" fontId="65" fillId="0" borderId="0" applyFont="0" applyFill="0" applyBorder="0" applyAlignment="0" applyProtection="0"/>
    <xf numFmtId="0" fontId="0" fillId="2" borderId="0" applyNumberFormat="0" applyBorder="0" applyAlignment="0" applyProtection="0"/>
    <xf numFmtId="0" fontId="80" fillId="3" borderId="1" applyNumberFormat="0" applyAlignment="0" applyProtection="0"/>
    <xf numFmtId="44" fontId="65" fillId="0" borderId="0" applyFont="0" applyFill="0" applyBorder="0" applyAlignment="0" applyProtection="0"/>
    <xf numFmtId="41" fontId="65" fillId="0" borderId="0" applyFont="0" applyFill="0" applyBorder="0" applyAlignment="0" applyProtection="0"/>
    <xf numFmtId="0" fontId="0" fillId="4" borderId="0" applyNumberFormat="0" applyBorder="0" applyAlignment="0" applyProtection="0"/>
    <xf numFmtId="0" fontId="81" fillId="5" borderId="0" applyNumberFormat="0" applyBorder="0" applyAlignment="0" applyProtection="0"/>
    <xf numFmtId="43" fontId="65" fillId="0" borderId="0" applyFont="0" applyFill="0" applyBorder="0" applyAlignment="0" applyProtection="0"/>
    <xf numFmtId="0" fontId="82" fillId="6" borderId="0" applyNumberFormat="0" applyBorder="0" applyAlignment="0" applyProtection="0"/>
    <xf numFmtId="0" fontId="83" fillId="0" borderId="0" applyNumberFormat="0" applyFill="0" applyBorder="0" applyAlignment="0" applyProtection="0"/>
    <xf numFmtId="9" fontId="65" fillId="0" borderId="0" applyFont="0" applyFill="0" applyBorder="0" applyAlignment="0" applyProtection="0"/>
    <xf numFmtId="0" fontId="84" fillId="0" borderId="0" applyNumberFormat="0" applyFill="0" applyBorder="0" applyAlignment="0" applyProtection="0"/>
    <xf numFmtId="0" fontId="65" fillId="7" borderId="2" applyNumberFormat="0" applyFont="0" applyAlignment="0" applyProtection="0"/>
    <xf numFmtId="0" fontId="82" fillId="8"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82" fillId="9" borderId="0" applyNumberFormat="0" applyBorder="0" applyAlignment="0" applyProtection="0"/>
    <xf numFmtId="0" fontId="85" fillId="0" borderId="5" applyNumberFormat="0" applyFill="0" applyAlignment="0" applyProtection="0"/>
    <xf numFmtId="0" fontId="82" fillId="10" borderId="0" applyNumberFormat="0" applyBorder="0" applyAlignment="0" applyProtection="0"/>
    <xf numFmtId="0" fontId="91" fillId="11" borderId="6" applyNumberFormat="0" applyAlignment="0" applyProtection="0"/>
    <xf numFmtId="0" fontId="92" fillId="11" borderId="1" applyNumberFormat="0" applyAlignment="0" applyProtection="0"/>
    <xf numFmtId="0" fontId="93" fillId="12" borderId="7" applyNumberFormat="0" applyAlignment="0" applyProtection="0"/>
    <xf numFmtId="0" fontId="0" fillId="13" borderId="0" applyNumberFormat="0" applyBorder="0" applyAlignment="0" applyProtection="0"/>
    <xf numFmtId="0" fontId="82" fillId="14" borderId="0" applyNumberFormat="0" applyBorder="0" applyAlignment="0" applyProtection="0"/>
    <xf numFmtId="0" fontId="94" fillId="0" borderId="8" applyNumberFormat="0" applyFill="0" applyAlignment="0" applyProtection="0"/>
    <xf numFmtId="0" fontId="74" fillId="0" borderId="0">
      <alignment/>
      <protection/>
    </xf>
    <xf numFmtId="0" fontId="95" fillId="0" borderId="9" applyNumberFormat="0" applyFill="0" applyAlignment="0" applyProtection="0"/>
    <xf numFmtId="0" fontId="96" fillId="15" borderId="0" applyNumberFormat="0" applyBorder="0" applyAlignment="0" applyProtection="0"/>
    <xf numFmtId="0" fontId="97" fillId="16" borderId="0" applyNumberFormat="0" applyBorder="0" applyAlignment="0" applyProtection="0"/>
    <xf numFmtId="0" fontId="0" fillId="17" borderId="0" applyNumberFormat="0" applyBorder="0" applyAlignment="0" applyProtection="0"/>
    <xf numFmtId="0" fontId="8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2" fillId="23" borderId="0" applyNumberFormat="0" applyBorder="0" applyAlignment="0" applyProtection="0"/>
    <xf numFmtId="0" fontId="74" fillId="0" borderId="0" applyProtection="0">
      <alignment/>
    </xf>
    <xf numFmtId="0" fontId="82" fillId="24" borderId="0" applyNumberFormat="0" applyBorder="0" applyAlignment="0" applyProtection="0"/>
    <xf numFmtId="0" fontId="56" fillId="0" borderId="0">
      <alignment vertical="center"/>
      <protection/>
    </xf>
    <xf numFmtId="0" fontId="56"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82" fillId="27" borderId="0" applyNumberFormat="0" applyBorder="0" applyAlignment="0" applyProtection="0"/>
    <xf numFmtId="0" fontId="56" fillId="0" borderId="0">
      <alignment vertical="center"/>
      <protection/>
    </xf>
    <xf numFmtId="0" fontId="0"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56" fillId="0" borderId="0">
      <alignment vertical="center"/>
      <protection/>
    </xf>
    <xf numFmtId="0" fontId="0" fillId="31" borderId="0" applyNumberFormat="0" applyBorder="0" applyAlignment="0" applyProtection="0"/>
    <xf numFmtId="0" fontId="82" fillId="32" borderId="0" applyNumberFormat="0" applyBorder="0" applyAlignment="0" applyProtection="0"/>
    <xf numFmtId="0" fontId="50" fillId="0" borderId="0">
      <alignment vertical="center"/>
      <protection/>
    </xf>
    <xf numFmtId="0" fontId="98" fillId="0" borderId="0">
      <alignment/>
      <protection/>
    </xf>
    <xf numFmtId="0" fontId="74" fillId="0" borderId="0">
      <alignment vertical="center"/>
      <protection/>
    </xf>
    <xf numFmtId="0" fontId="74"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99" fillId="0" borderId="0">
      <alignment vertical="center"/>
      <protection/>
    </xf>
    <xf numFmtId="0" fontId="79" fillId="0" borderId="0">
      <alignment vertical="center"/>
      <protection/>
    </xf>
    <xf numFmtId="0" fontId="50" fillId="0" borderId="0">
      <alignment vertical="center"/>
      <protection/>
    </xf>
    <xf numFmtId="0" fontId="56" fillId="0" borderId="0">
      <alignment vertical="center"/>
      <protection/>
    </xf>
    <xf numFmtId="0" fontId="56" fillId="0" borderId="0">
      <alignment vertical="center"/>
      <protection/>
    </xf>
    <xf numFmtId="0" fontId="79" fillId="0" borderId="0">
      <alignment vertical="center"/>
      <protection/>
    </xf>
    <xf numFmtId="0" fontId="50" fillId="0" borderId="0">
      <alignment vertical="center"/>
      <protection/>
    </xf>
    <xf numFmtId="0" fontId="74" fillId="0" borderId="0">
      <alignment vertical="center"/>
      <protection/>
    </xf>
    <xf numFmtId="0" fontId="56" fillId="0" borderId="0">
      <alignment vertical="center"/>
      <protection/>
    </xf>
    <xf numFmtId="0" fontId="56" fillId="0" borderId="0">
      <alignment vertical="center"/>
      <protection/>
    </xf>
  </cellStyleXfs>
  <cellXfs count="450">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wrapText="1"/>
    </xf>
    <xf numFmtId="0" fontId="7" fillId="0" borderId="0" xfId="0" applyFont="1" applyFill="1" applyBorder="1" applyAlignment="1">
      <alignment horizontal="center" wrapText="1"/>
    </xf>
    <xf numFmtId="49" fontId="2" fillId="0" borderId="0" xfId="0" applyNumberFormat="1" applyFont="1" applyFill="1" applyBorder="1" applyAlignment="1">
      <alignment wrapText="1"/>
    </xf>
    <xf numFmtId="0" fontId="7"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5" fillId="0" borderId="10" xfId="8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10" xfId="83" applyFont="1" applyFill="1" applyBorder="1" applyAlignment="1">
      <alignment horizontal="center" vertical="center" wrapText="1"/>
      <protection/>
    </xf>
    <xf numFmtId="0" fontId="5" fillId="0" borderId="10" xfId="83"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2" fillId="0" borderId="10" xfId="8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10" xfId="8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13" fillId="0" borderId="0" xfId="0" applyFont="1" applyFill="1" applyAlignment="1">
      <alignment/>
    </xf>
    <xf numFmtId="0" fontId="6" fillId="0" borderId="0" xfId="0" applyFont="1" applyFill="1" applyAlignment="1">
      <alignment horizontal="center"/>
    </xf>
    <xf numFmtId="0" fontId="14" fillId="0" borderId="0" xfId="0" applyFont="1" applyFill="1" applyAlignment="1">
      <alignment/>
    </xf>
    <xf numFmtId="49" fontId="8"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176"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83" applyFont="1" applyFill="1" applyBorder="1" applyAlignment="1">
      <alignment horizontal="left" vertical="center" wrapText="1"/>
      <protection/>
    </xf>
    <xf numFmtId="0" fontId="5" fillId="0" borderId="11" xfId="83" applyFont="1" applyFill="1" applyBorder="1" applyAlignment="1">
      <alignment horizontal="center" vertical="center" wrapText="1"/>
      <protection/>
    </xf>
    <xf numFmtId="0" fontId="5" fillId="0" borderId="12" xfId="83"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83" applyFont="1" applyFill="1" applyBorder="1" applyAlignment="1">
      <alignment horizontal="left" vertical="center" wrapText="1"/>
      <protection/>
    </xf>
    <xf numFmtId="0" fontId="2" fillId="0" borderId="11" xfId="83" applyFont="1" applyFill="1" applyBorder="1" applyAlignment="1">
      <alignment horizontal="center" vertical="center" wrapText="1"/>
      <protection/>
    </xf>
    <xf numFmtId="0" fontId="2" fillId="0" borderId="12" xfId="83"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13" fillId="0" borderId="0" xfId="0" applyFont="1" applyFill="1" applyAlignment="1">
      <alignment horizontal="center"/>
    </xf>
    <xf numFmtId="0" fontId="6" fillId="0" borderId="0" xfId="0" applyFont="1" applyFill="1" applyAlignment="1">
      <alignment/>
    </xf>
    <xf numFmtId="0" fontId="6" fillId="0" borderId="0" xfId="0" applyFont="1" applyFill="1" applyBorder="1" applyAlignment="1">
      <alignment/>
    </xf>
    <xf numFmtId="0" fontId="15" fillId="0" borderId="0" xfId="0" applyFont="1" applyFill="1" applyAlignment="1">
      <alignment horizontal="center"/>
    </xf>
    <xf numFmtId="0" fontId="15" fillId="0" borderId="0" xfId="0" applyFont="1" applyFill="1" applyAlignment="1">
      <alignment/>
    </xf>
    <xf numFmtId="0" fontId="6"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7" fillId="0" borderId="0" xfId="0" applyFont="1" applyFill="1" applyAlignment="1">
      <alignment/>
    </xf>
    <xf numFmtId="0" fontId="17" fillId="33" borderId="0" xfId="0" applyFont="1" applyFill="1" applyAlignment="1">
      <alignment/>
    </xf>
    <xf numFmtId="0" fontId="6" fillId="33" borderId="0" xfId="0" applyFont="1" applyFill="1" applyAlignment="1">
      <alignment/>
    </xf>
    <xf numFmtId="0" fontId="100" fillId="33" borderId="0" xfId="0" applyFont="1" applyFill="1" applyAlignment="1">
      <alignment/>
    </xf>
    <xf numFmtId="0" fontId="16" fillId="0" borderId="0" xfId="0" applyFont="1" applyFill="1" applyAlignment="1">
      <alignment/>
    </xf>
    <xf numFmtId="0" fontId="6" fillId="0" borderId="0" xfId="0" applyFont="1" applyFill="1" applyAlignment="1">
      <alignment wrapText="1"/>
    </xf>
    <xf numFmtId="0" fontId="19" fillId="0" borderId="0" xfId="0" applyFont="1" applyFill="1" applyAlignment="1">
      <alignment horizontal="center" vertical="center"/>
    </xf>
    <xf numFmtId="0" fontId="2" fillId="0" borderId="0" xfId="0" applyFont="1" applyFill="1" applyAlignment="1">
      <alignment horizontal="left"/>
    </xf>
    <xf numFmtId="0" fontId="6" fillId="0" borderId="0" xfId="0" applyFont="1" applyFill="1" applyAlignment="1">
      <alignment horizontal="center" wrapText="1"/>
    </xf>
    <xf numFmtId="0" fontId="20" fillId="33" borderId="0" xfId="0" applyFont="1" applyFill="1" applyAlignment="1">
      <alignment horizontal="center" vertical="center" wrapText="1"/>
    </xf>
    <xf numFmtId="176" fontId="6" fillId="0" borderId="0" xfId="0" applyNumberFormat="1" applyFont="1" applyFill="1" applyAlignment="1">
      <alignment/>
    </xf>
    <xf numFmtId="0" fontId="6" fillId="0" borderId="0" xfId="0" applyFont="1" applyFill="1" applyAlignment="1">
      <alignment horizontal="left" wrapText="1"/>
    </xf>
    <xf numFmtId="0" fontId="21" fillId="0" borderId="0" xfId="0" applyFont="1" applyFill="1" applyAlignment="1">
      <alignment wrapText="1"/>
    </xf>
    <xf numFmtId="49" fontId="6" fillId="0" borderId="0" xfId="0" applyNumberFormat="1" applyFont="1" applyFill="1" applyAlignment="1">
      <alignment wrapText="1"/>
    </xf>
    <xf numFmtId="0" fontId="6" fillId="0" borderId="0" xfId="0" applyFont="1" applyFill="1" applyAlignment="1">
      <alignment horizontal="center" vertical="center" wrapText="1"/>
    </xf>
    <xf numFmtId="0" fontId="2" fillId="0" borderId="0" xfId="0" applyFont="1" applyFill="1" applyAlignment="1">
      <alignment horizontal="left"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9" fillId="0" borderId="0" xfId="0" applyFont="1" applyFill="1" applyAlignment="1">
      <alignment horizontal="left"/>
    </xf>
    <xf numFmtId="0" fontId="22"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4" fillId="33"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left" vertical="center" wrapText="1"/>
    </xf>
    <xf numFmtId="0" fontId="22" fillId="0" borderId="0" xfId="0" applyFont="1" applyFill="1" applyAlignment="1">
      <alignment horizontal="center" vertical="center" wrapText="1"/>
    </xf>
    <xf numFmtId="0" fontId="19" fillId="0" borderId="0" xfId="0" applyFont="1" applyFill="1" applyAlignment="1">
      <alignment horizontal="left" vertical="center"/>
    </xf>
    <xf numFmtId="0" fontId="19" fillId="33" borderId="0" xfId="0" applyFont="1" applyFill="1" applyAlignment="1">
      <alignment horizontal="left" vertical="center"/>
    </xf>
    <xf numFmtId="0" fontId="19" fillId="0" borderId="0" xfId="0" applyFont="1" applyFill="1" applyAlignment="1">
      <alignment horizontal="left" vertical="center"/>
    </xf>
    <xf numFmtId="0" fontId="2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28" fillId="33" borderId="10" xfId="0" applyFont="1" applyFill="1" applyBorder="1" applyAlignment="1">
      <alignment horizontal="center" vertical="center"/>
    </xf>
    <xf numFmtId="176" fontId="25" fillId="34"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xf>
    <xf numFmtId="176"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2" fillId="0" borderId="10" xfId="0" applyFont="1" applyFill="1" applyBorder="1" applyAlignment="1">
      <alignment horizontal="left" vertical="center"/>
    </xf>
    <xf numFmtId="0" fontId="32" fillId="0" borderId="10" xfId="0" applyFont="1" applyFill="1" applyBorder="1" applyAlignment="1">
      <alignment horizontal="center" vertical="center"/>
    </xf>
    <xf numFmtId="0" fontId="33" fillId="33" borderId="10" xfId="0" applyFont="1" applyFill="1" applyBorder="1" applyAlignment="1">
      <alignment horizontal="center" vertical="center"/>
    </xf>
    <xf numFmtId="176" fontId="34"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7" fillId="33"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83" applyFont="1" applyFill="1" applyBorder="1" applyAlignment="1">
      <alignment horizontal="left" vertical="center" wrapText="1"/>
      <protection/>
    </xf>
    <xf numFmtId="0" fontId="3" fillId="0" borderId="13" xfId="83" applyFont="1" applyFill="1" applyBorder="1" applyAlignment="1">
      <alignment horizontal="center" vertical="center" wrapText="1"/>
      <protection/>
    </xf>
    <xf numFmtId="0" fontId="36" fillId="33" borderId="12" xfId="83" applyFont="1" applyFill="1" applyBorder="1" applyAlignment="1">
      <alignment horizontal="center" vertical="center" wrapText="1"/>
      <protection/>
    </xf>
    <xf numFmtId="176" fontId="19"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10" xfId="0" applyFont="1" applyFill="1" applyBorder="1" applyAlignment="1">
      <alignment horizontal="left" vertical="center"/>
    </xf>
    <xf numFmtId="0" fontId="37" fillId="0" borderId="10" xfId="0" applyFont="1" applyFill="1" applyBorder="1" applyAlignment="1">
      <alignment horizontal="center" vertical="center"/>
    </xf>
    <xf numFmtId="0" fontId="38" fillId="33"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 fillId="0" borderId="10" xfId="78" applyFont="1" applyFill="1" applyBorder="1" applyAlignment="1">
      <alignment horizontal="center" vertical="center" wrapText="1"/>
      <protection/>
    </xf>
    <xf numFmtId="0" fontId="19" fillId="0" borderId="14" xfId="0" applyFont="1" applyFill="1" applyBorder="1" applyAlignment="1">
      <alignment horizontal="center" vertical="center"/>
    </xf>
    <xf numFmtId="0" fontId="2" fillId="0" borderId="14" xfId="83" applyFont="1" applyFill="1" applyBorder="1" applyAlignment="1">
      <alignment horizontal="left" vertical="center" wrapText="1"/>
      <protection/>
    </xf>
    <xf numFmtId="0" fontId="2" fillId="0" borderId="14" xfId="0" applyFont="1" applyFill="1" applyBorder="1" applyAlignment="1">
      <alignment horizontal="center" wrapText="1"/>
    </xf>
    <xf numFmtId="0" fontId="2" fillId="0" borderId="14" xfId="0" applyFont="1" applyFill="1" applyBorder="1" applyAlignment="1">
      <alignment horizontal="center" vertical="center" wrapText="1"/>
    </xf>
    <xf numFmtId="0" fontId="37" fillId="0" borderId="10" xfId="83" applyFont="1" applyFill="1" applyBorder="1" applyAlignment="1">
      <alignment horizontal="center" vertical="center" wrapText="1"/>
      <protection/>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176" fontId="19"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0" fontId="19" fillId="0" borderId="10" xfId="8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7" fillId="0" borderId="15" xfId="83" applyFont="1" applyFill="1" applyBorder="1" applyAlignment="1">
      <alignment horizontal="center" vertical="center" wrapText="1"/>
      <protection/>
    </xf>
    <xf numFmtId="0" fontId="2" fillId="0" borderId="15" xfId="83" applyFont="1" applyFill="1" applyBorder="1" applyAlignment="1">
      <alignment horizontal="left" vertical="center" wrapText="1"/>
      <protection/>
    </xf>
    <xf numFmtId="0" fontId="2" fillId="0" borderId="15"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7" fillId="0" borderId="14" xfId="83" applyFont="1" applyFill="1" applyBorder="1" applyAlignment="1">
      <alignment horizontal="center" vertical="center" wrapText="1"/>
      <protection/>
    </xf>
    <xf numFmtId="176" fontId="2" fillId="0" borderId="10" xfId="0" applyNumberFormat="1" applyFont="1" applyFill="1" applyBorder="1" applyAlignment="1">
      <alignment horizontal="center" vertical="center"/>
    </xf>
    <xf numFmtId="0" fontId="2"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35"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76" fontId="7" fillId="0" borderId="10" xfId="83" applyNumberFormat="1" applyFont="1" applyFill="1" applyBorder="1" applyAlignment="1">
      <alignment horizontal="center" vertical="center" wrapText="1"/>
      <protection/>
    </xf>
    <xf numFmtId="0" fontId="35" fillId="0" borderId="10" xfId="83" applyFont="1" applyFill="1" applyBorder="1" applyAlignment="1">
      <alignment horizontal="center" vertical="center" wrapText="1"/>
      <protection/>
    </xf>
    <xf numFmtId="0" fontId="2" fillId="0" borderId="10" xfId="83" applyFont="1" applyFill="1" applyBorder="1" applyAlignment="1">
      <alignment horizontal="left" vertical="center" wrapText="1"/>
      <protection/>
    </xf>
    <xf numFmtId="176" fontId="7" fillId="0" borderId="10" xfId="83" applyNumberFormat="1" applyFont="1" applyFill="1" applyBorder="1" applyAlignment="1">
      <alignment horizontal="center" vertical="center"/>
      <protection/>
    </xf>
    <xf numFmtId="0" fontId="14" fillId="0" borderId="10" xfId="0" applyFont="1" applyFill="1" applyBorder="1" applyAlignment="1">
      <alignment horizontal="center" vertical="center" wrapText="1"/>
    </xf>
    <xf numFmtId="0" fontId="40" fillId="0" borderId="10" xfId="83" applyFont="1" applyFill="1" applyBorder="1" applyAlignment="1">
      <alignment horizontal="center" vertical="center"/>
      <protection/>
    </xf>
    <xf numFmtId="0" fontId="40"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176" fontId="35" fillId="0" borderId="10" xfId="83" applyNumberFormat="1" applyFont="1" applyFill="1" applyBorder="1" applyAlignment="1">
      <alignment horizontal="center" vertical="center"/>
      <protection/>
    </xf>
    <xf numFmtId="0" fontId="7" fillId="0" borderId="10" xfId="0" applyFont="1" applyFill="1" applyBorder="1" applyAlignment="1">
      <alignment wrapText="1"/>
    </xf>
    <xf numFmtId="0" fontId="35" fillId="0" borderId="10" xfId="83" applyFont="1" applyFill="1" applyBorder="1" applyAlignment="1">
      <alignment horizontal="center" vertical="center" wrapText="1"/>
      <protection/>
    </xf>
    <xf numFmtId="0" fontId="14" fillId="0" borderId="10" xfId="83"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7" fillId="0" borderId="10" xfId="83" applyFont="1" applyFill="1" applyBorder="1" applyAlignment="1">
      <alignment horizontal="center" vertical="center"/>
      <protection/>
    </xf>
    <xf numFmtId="0" fontId="19" fillId="0" borderId="15" xfId="0" applyFont="1" applyFill="1" applyBorder="1" applyAlignment="1">
      <alignment horizontal="center" vertical="center"/>
    </xf>
    <xf numFmtId="0" fontId="2" fillId="0" borderId="15" xfId="83" applyFont="1" applyFill="1" applyBorder="1" applyAlignment="1">
      <alignment horizontal="center" vertical="center" wrapText="1"/>
      <protection/>
    </xf>
    <xf numFmtId="0" fontId="20" fillId="33"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19" fillId="0" borderId="15" xfId="83" applyFont="1" applyFill="1" applyBorder="1" applyAlignment="1">
      <alignment horizontal="center" vertical="center" wrapText="1"/>
      <protection/>
    </xf>
    <xf numFmtId="176" fontId="2" fillId="0" borderId="15" xfId="0" applyNumberFormat="1" applyFont="1" applyFill="1" applyBorder="1" applyAlignment="1">
      <alignment horizontal="center" vertical="center" wrapText="1"/>
    </xf>
    <xf numFmtId="0" fontId="20" fillId="33" borderId="14"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19" fillId="35" borderId="14" xfId="0" applyFont="1" applyFill="1" applyBorder="1" applyAlignment="1">
      <alignment horizontal="center" vertical="center"/>
    </xf>
    <xf numFmtId="0" fontId="7" fillId="35" borderId="10" xfId="0" applyFont="1" applyFill="1" applyBorder="1" applyAlignment="1">
      <alignment horizontal="left" vertical="center" wrapText="1"/>
    </xf>
    <xf numFmtId="0" fontId="2" fillId="35" borderId="15" xfId="0" applyFont="1" applyFill="1" applyBorder="1" applyAlignment="1">
      <alignment horizontal="center" vertical="center" wrapText="1"/>
    </xf>
    <xf numFmtId="0" fontId="20" fillId="35" borderId="10" xfId="0" applyFont="1" applyFill="1" applyBorder="1" applyAlignment="1">
      <alignment horizontal="center" vertical="center" wrapText="1"/>
    </xf>
    <xf numFmtId="176" fontId="101" fillId="35"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7" fillId="0" borderId="10" xfId="83" applyNumberFormat="1"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2" fillId="0" borderId="10" xfId="83" applyFont="1" applyFill="1" applyBorder="1" applyAlignment="1">
      <alignment horizontal="left" vertical="center" wrapText="1"/>
      <protection/>
    </xf>
    <xf numFmtId="176" fontId="2" fillId="0" borderId="10" xfId="83" applyNumberFormat="1" applyFont="1" applyFill="1" applyBorder="1" applyAlignment="1">
      <alignment horizontal="center" vertical="center" wrapText="1"/>
      <protection/>
    </xf>
    <xf numFmtId="0" fontId="20" fillId="0" borderId="10" xfId="0" applyNumberFormat="1" applyFont="1" applyFill="1" applyBorder="1" applyAlignment="1">
      <alignment horizontal="left" vertical="center" wrapText="1"/>
    </xf>
    <xf numFmtId="0" fontId="102" fillId="0" borderId="10" xfId="0" applyFont="1" applyFill="1" applyBorder="1" applyAlignment="1">
      <alignment horizontal="center" vertical="center"/>
    </xf>
    <xf numFmtId="0" fontId="102" fillId="0" borderId="10" xfId="83" applyFont="1" applyFill="1" applyBorder="1" applyAlignment="1">
      <alignment horizontal="left" vertical="center" wrapText="1"/>
      <protection/>
    </xf>
    <xf numFmtId="0" fontId="102" fillId="0" borderId="10" xfId="0" applyFont="1" applyFill="1" applyBorder="1" applyAlignment="1">
      <alignment horizontal="center" vertical="center" wrapText="1"/>
    </xf>
    <xf numFmtId="0" fontId="103" fillId="33" borderId="10" xfId="0" applyFont="1" applyFill="1" applyBorder="1" applyAlignment="1">
      <alignment horizontal="center" vertical="center" wrapText="1"/>
    </xf>
    <xf numFmtId="176" fontId="102" fillId="0" borderId="10" xfId="83" applyNumberFormat="1" applyFont="1" applyFill="1" applyBorder="1" applyAlignment="1">
      <alignment horizontal="center" vertical="center" wrapText="1"/>
      <protection/>
    </xf>
    <xf numFmtId="0" fontId="104" fillId="0" borderId="10" xfId="0" applyNumberFormat="1" applyFont="1" applyFill="1" applyBorder="1" applyAlignment="1">
      <alignment horizontal="left" vertical="center" wrapText="1"/>
    </xf>
    <xf numFmtId="0" fontId="102" fillId="0" borderId="10" xfId="0" applyFont="1" applyFill="1" applyBorder="1" applyAlignment="1">
      <alignment horizontal="center" vertical="center" wrapText="1"/>
    </xf>
    <xf numFmtId="0" fontId="101" fillId="0" borderId="10" xfId="83" applyFont="1" applyFill="1" applyBorder="1" applyAlignment="1">
      <alignment horizontal="center" vertical="center" wrapText="1"/>
      <protection/>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7" fillId="0" borderId="10" xfId="0" applyFont="1" applyFill="1" applyBorder="1" applyAlignment="1">
      <alignment horizontal="left" wrapText="1"/>
    </xf>
    <xf numFmtId="0" fontId="19"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176" fontId="105" fillId="35" borderId="10" xfId="83" applyNumberFormat="1" applyFont="1" applyFill="1" applyBorder="1" applyAlignment="1">
      <alignment horizontal="center" vertical="center" wrapText="1"/>
      <protection/>
    </xf>
    <xf numFmtId="0" fontId="7" fillId="33" borderId="10" xfId="0" applyFont="1" applyFill="1" applyBorder="1" applyAlignment="1">
      <alignment horizontal="left" vertical="center" wrapText="1"/>
    </xf>
    <xf numFmtId="176" fontId="46"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5"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5" fillId="0" borderId="15" xfId="83" applyFont="1" applyFill="1" applyBorder="1" applyAlignment="1">
      <alignment horizontal="center" vertical="center" wrapText="1"/>
      <protection/>
    </xf>
    <xf numFmtId="0" fontId="35" fillId="0" borderId="10" xfId="0" applyFont="1" applyFill="1" applyBorder="1" applyAlignment="1">
      <alignment horizontal="center" vertical="center"/>
    </xf>
    <xf numFmtId="0" fontId="7" fillId="0" borderId="10" xfId="71" applyNumberFormat="1" applyFont="1" applyFill="1" applyBorder="1" applyAlignment="1">
      <alignment horizontal="left" vertical="center" wrapText="1"/>
      <protection/>
    </xf>
    <xf numFmtId="0" fontId="47" fillId="0" borderId="10" xfId="0" applyFont="1" applyFill="1" applyBorder="1" applyAlignment="1">
      <alignment horizontal="center" vertical="center" wrapText="1"/>
    </xf>
    <xf numFmtId="0" fontId="19" fillId="0" borderId="10" xfId="83" applyFont="1" applyFill="1" applyBorder="1" applyAlignment="1">
      <alignment horizontal="center" vertical="center" wrapText="1"/>
      <protection/>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37" fillId="0" borderId="11"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33" borderId="12" xfId="0" applyFont="1" applyFill="1" applyBorder="1" applyAlignment="1">
      <alignment horizontal="left" vertical="center" wrapText="1"/>
    </xf>
    <xf numFmtId="176" fontId="37" fillId="0" borderId="10" xfId="0" applyNumberFormat="1" applyFont="1" applyFill="1" applyBorder="1" applyAlignment="1">
      <alignment horizontal="center" vertical="center"/>
    </xf>
    <xf numFmtId="0" fontId="36" fillId="0" borderId="10" xfId="83" applyFont="1" applyFill="1" applyBorder="1" applyAlignment="1">
      <alignment horizontal="center" vertical="center" wrapText="1"/>
      <protection/>
    </xf>
    <xf numFmtId="0" fontId="30" fillId="0" borderId="10" xfId="0" applyFont="1" applyFill="1" applyBorder="1" applyAlignment="1">
      <alignment horizontal="center" vertical="center"/>
    </xf>
    <xf numFmtId="0" fontId="30" fillId="0" borderId="11" xfId="0" applyNumberFormat="1" applyFont="1" applyFill="1" applyBorder="1" applyAlignment="1">
      <alignment horizontal="left" vertical="center" wrapText="1"/>
    </xf>
    <xf numFmtId="0" fontId="30" fillId="0" borderId="13" xfId="0" applyNumberFormat="1" applyFont="1" applyFill="1" applyBorder="1" applyAlignment="1">
      <alignment horizontal="left" vertical="center" wrapText="1"/>
    </xf>
    <xf numFmtId="0" fontId="26" fillId="33" borderId="12"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32" fillId="0" borderId="10" xfId="0" applyFont="1" applyFill="1" applyBorder="1" applyAlignment="1">
      <alignment horizontal="left" vertical="center"/>
    </xf>
    <xf numFmtId="0" fontId="32" fillId="0" borderId="10" xfId="0" applyFont="1" applyFill="1" applyBorder="1" applyAlignment="1">
      <alignment horizontal="center" vertical="center"/>
    </xf>
    <xf numFmtId="0" fontId="7" fillId="0" borderId="10" xfId="62" applyFont="1" applyFill="1" applyBorder="1" applyAlignment="1">
      <alignment horizontal="left" vertical="center" wrapText="1"/>
      <protection/>
    </xf>
    <xf numFmtId="176" fontId="48"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49" fillId="0" borderId="10" xfId="83"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49" fontId="23" fillId="0" borderId="0" xfId="0" applyNumberFormat="1" applyFont="1" applyFill="1" applyAlignment="1">
      <alignment horizontal="center" vertical="center" wrapText="1"/>
    </xf>
    <xf numFmtId="0" fontId="2" fillId="0" borderId="0" xfId="55" applyNumberFormat="1" applyFont="1" applyFill="1" applyAlignment="1">
      <alignment horizontal="center" vertical="center" wrapText="1"/>
    </xf>
    <xf numFmtId="0" fontId="2" fillId="0" borderId="0" xfId="55" applyNumberFormat="1" applyFont="1" applyFill="1" applyAlignment="1" applyProtection="1">
      <alignment horizontal="center" vertical="center" wrapText="1"/>
      <protection locked="0"/>
    </xf>
    <xf numFmtId="0" fontId="2" fillId="0" borderId="0" xfId="55" applyNumberFormat="1" applyFont="1" applyFill="1" applyAlignment="1" applyProtection="1">
      <alignment vertical="center" wrapText="1"/>
      <protection locked="0"/>
    </xf>
    <xf numFmtId="0" fontId="106" fillId="0" borderId="0" xfId="55" applyNumberFormat="1" applyFont="1" applyFill="1" applyBorder="1" applyAlignment="1" applyProtection="1">
      <alignment vertical="center" wrapText="1"/>
      <protection locked="0"/>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07" fillId="0" borderId="0" xfId="55" applyNumberFormat="1" applyFont="1" applyFill="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0" fontId="30" fillId="0" borderId="10" xfId="0" applyFont="1" applyFill="1" applyBorder="1" applyAlignment="1">
      <alignment horizontal="left" vertical="center"/>
    </xf>
    <xf numFmtId="0" fontId="30" fillId="0" borderId="10" xfId="0" applyFont="1" applyFill="1" applyBorder="1" applyAlignment="1">
      <alignment horizontal="center" vertical="center" wrapText="1"/>
    </xf>
    <xf numFmtId="0" fontId="16" fillId="0" borderId="10" xfId="83"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 fillId="0" borderId="10" xfId="8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4" xfId="83"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2" fillId="0" borderId="14" xfId="83"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7" fillId="0" borderId="10" xfId="83"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0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5" xfId="83" applyFont="1" applyFill="1" applyBorder="1" applyAlignment="1">
      <alignment horizontal="center" vertical="center"/>
      <protection/>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vertical="center" wrapText="1"/>
    </xf>
    <xf numFmtId="0" fontId="101" fillId="0" borderId="10" xfId="0" applyFont="1" applyFill="1" applyBorder="1" applyAlignment="1">
      <alignment horizontal="center" vertical="center" wrapText="1"/>
    </xf>
    <xf numFmtId="0" fontId="101" fillId="0" borderId="10" xfId="83" applyFont="1" applyFill="1" applyBorder="1" applyAlignment="1">
      <alignment horizontal="left" vertical="center" wrapText="1"/>
      <protection/>
    </xf>
    <xf numFmtId="0" fontId="101" fillId="0" borderId="10" xfId="0" applyFont="1" applyFill="1" applyBorder="1" applyAlignment="1">
      <alignment horizontal="center" vertical="center" wrapText="1"/>
    </xf>
    <xf numFmtId="0" fontId="100" fillId="0" borderId="10" xfId="0" applyFont="1" applyFill="1" applyBorder="1" applyAlignment="1">
      <alignmen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left" vertical="center"/>
    </xf>
    <xf numFmtId="0" fontId="30"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49" fontId="7" fillId="0" borderId="15"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71"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16" fillId="0" borderId="10" xfId="0" applyFont="1" applyFill="1" applyBorder="1" applyAlignment="1">
      <alignment vertical="center" wrapText="1"/>
    </xf>
    <xf numFmtId="176" fontId="7" fillId="0" borderId="10" xfId="66" applyNumberFormat="1" applyFont="1" applyFill="1" applyBorder="1" applyAlignment="1" applyProtection="1">
      <alignment horizontal="left" vertical="center" wrapText="1"/>
      <protection/>
    </xf>
    <xf numFmtId="0" fontId="1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6" fontId="48" fillId="0" borderId="15" xfId="0" applyNumberFormat="1" applyFont="1" applyFill="1" applyBorder="1" applyAlignment="1">
      <alignment horizontal="center" vertical="center"/>
    </xf>
    <xf numFmtId="0" fontId="49" fillId="0" borderId="10" xfId="83"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10" xfId="62" applyNumberFormat="1" applyFont="1" applyFill="1" applyBorder="1" applyAlignment="1" applyProtection="1">
      <alignment horizontal="left" vertical="center" wrapText="1"/>
      <protection/>
    </xf>
    <xf numFmtId="177" fontId="12" fillId="0" borderId="10" xfId="0" applyNumberFormat="1" applyFont="1" applyFill="1" applyBorder="1" applyAlignment="1">
      <alignment horizontal="center" vertical="center" wrapText="1"/>
    </xf>
    <xf numFmtId="0" fontId="7" fillId="0" borderId="10" xfId="82" applyNumberFormat="1" applyFont="1" applyFill="1" applyBorder="1" applyAlignment="1">
      <alignment horizontal="center" vertical="center" wrapText="1"/>
      <protection/>
    </xf>
    <xf numFmtId="178" fontId="7" fillId="0" borderId="10" xfId="78" applyNumberFormat="1" applyFont="1" applyFill="1" applyBorder="1" applyAlignment="1">
      <alignment horizontal="left" vertical="center" wrapText="1"/>
      <protection/>
    </xf>
    <xf numFmtId="176" fontId="7" fillId="0" borderId="10" xfId="0" applyNumberFormat="1" applyFont="1" applyFill="1" applyBorder="1" applyAlignment="1">
      <alignment horizontal="center" vertical="center"/>
    </xf>
    <xf numFmtId="0" fontId="37" fillId="0" borderId="10" xfId="0" applyFont="1" applyFill="1" applyBorder="1" applyAlignment="1">
      <alignment horizontal="left" vertical="center"/>
    </xf>
    <xf numFmtId="178" fontId="37" fillId="0" borderId="11" xfId="78" applyNumberFormat="1" applyFont="1" applyFill="1" applyBorder="1" applyAlignment="1">
      <alignment horizontal="left" vertical="center" wrapText="1"/>
      <protection/>
    </xf>
    <xf numFmtId="178" fontId="37" fillId="0" borderId="13" xfId="78" applyNumberFormat="1" applyFont="1" applyFill="1" applyBorder="1" applyAlignment="1">
      <alignment horizontal="left" vertical="center" wrapText="1"/>
      <protection/>
    </xf>
    <xf numFmtId="178" fontId="37" fillId="33" borderId="12" xfId="78" applyNumberFormat="1" applyFont="1" applyFill="1" applyBorder="1" applyAlignment="1">
      <alignment horizontal="left" vertical="center" wrapText="1"/>
      <protection/>
    </xf>
    <xf numFmtId="176" fontId="19"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78" fontId="7" fillId="0" borderId="10" xfId="78" applyNumberFormat="1" applyFont="1" applyFill="1" applyBorder="1" applyAlignment="1">
      <alignment horizontal="center" vertical="center" wrapText="1"/>
      <protection/>
    </xf>
    <xf numFmtId="178" fontId="7" fillId="33" borderId="10" xfId="78" applyNumberFormat="1" applyFont="1" applyFill="1" applyBorder="1" applyAlignment="1">
      <alignment horizontal="center" vertical="center" wrapText="1"/>
      <protection/>
    </xf>
    <xf numFmtId="0" fontId="37" fillId="0" borderId="10" xfId="0" applyFont="1" applyFill="1" applyBorder="1" applyAlignment="1">
      <alignment horizontal="center" vertical="center"/>
    </xf>
    <xf numFmtId="178" fontId="54" fillId="0" borderId="11" xfId="78" applyNumberFormat="1" applyFont="1" applyFill="1" applyBorder="1" applyAlignment="1">
      <alignment horizontal="left" vertical="center" wrapText="1"/>
      <protection/>
    </xf>
    <xf numFmtId="178" fontId="54" fillId="0" borderId="13" xfId="78" applyNumberFormat="1" applyFont="1" applyFill="1" applyBorder="1" applyAlignment="1">
      <alignment horizontal="left" vertical="center" wrapText="1"/>
      <protection/>
    </xf>
    <xf numFmtId="178" fontId="54" fillId="33" borderId="12" xfId="78" applyNumberFormat="1" applyFont="1" applyFill="1" applyBorder="1" applyAlignment="1">
      <alignment horizontal="left" vertical="center" wrapText="1"/>
      <protection/>
    </xf>
    <xf numFmtId="176" fontId="37" fillId="0" borderId="10"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49" fillId="0" borderId="13" xfId="8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14" fillId="0" borderId="10" xfId="0" applyFont="1" applyFill="1" applyBorder="1" applyAlignment="1">
      <alignment horizontal="center" vertical="top" wrapText="1"/>
    </xf>
    <xf numFmtId="0" fontId="55"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7" fillId="0" borderId="11" xfId="0" applyFont="1" applyFill="1" applyBorder="1" applyAlignment="1">
      <alignment vertical="center" wrapText="1"/>
    </xf>
    <xf numFmtId="176" fontId="35"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176" fontId="7" fillId="0" borderId="10" xfId="66" applyNumberFormat="1" applyFont="1" applyFill="1" applyBorder="1" applyAlignment="1" applyProtection="1">
      <alignment vertical="center" wrapText="1"/>
      <protection/>
    </xf>
    <xf numFmtId="0" fontId="16"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20" fillId="0" borderId="12" xfId="0" applyFont="1" applyFill="1" applyBorder="1" applyAlignment="1">
      <alignment vertical="center" wrapText="1"/>
    </xf>
    <xf numFmtId="0" fontId="16" fillId="0" borderId="12"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109" fillId="0" borderId="10" xfId="0" applyFont="1" applyFill="1" applyBorder="1" applyAlignment="1">
      <alignment horizontal="center" vertical="center" wrapText="1"/>
    </xf>
    <xf numFmtId="0" fontId="109"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19" fillId="0" borderId="10" xfId="83" applyFont="1" applyFill="1" applyBorder="1" applyAlignment="1">
      <alignment vertical="center" wrapText="1"/>
      <protection/>
    </xf>
    <xf numFmtId="0" fontId="54" fillId="0" borderId="10" xfId="0" applyFont="1" applyFill="1" applyBorder="1" applyAlignment="1">
      <alignment horizontal="center" vertical="center"/>
    </xf>
    <xf numFmtId="0" fontId="54" fillId="0" borderId="11" xfId="0" applyFont="1" applyFill="1" applyBorder="1" applyAlignment="1">
      <alignment horizontal="left" vertical="center"/>
    </xf>
    <xf numFmtId="0" fontId="54" fillId="0" borderId="13" xfId="0" applyFont="1" applyFill="1" applyBorder="1" applyAlignment="1">
      <alignment horizontal="center" vertical="center"/>
    </xf>
    <xf numFmtId="0" fontId="38" fillId="33" borderId="12" xfId="0" applyFont="1" applyFill="1" applyBorder="1" applyAlignment="1">
      <alignment horizontal="center" vertical="center"/>
    </xf>
    <xf numFmtId="0" fontId="3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1"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40" fillId="33" borderId="12" xfId="0" applyFont="1" applyFill="1" applyBorder="1" applyAlignment="1">
      <alignment horizontal="center" vertical="center" wrapText="1"/>
    </xf>
    <xf numFmtId="176" fontId="35"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Fill="1" applyBorder="1" applyAlignment="1">
      <alignment horizontal="left" vertical="center"/>
    </xf>
    <xf numFmtId="0" fontId="57" fillId="0" borderId="10" xfId="0" applyFont="1" applyFill="1" applyBorder="1" applyAlignment="1">
      <alignment horizontal="center" vertical="center"/>
    </xf>
    <xf numFmtId="0" fontId="36" fillId="33" borderId="10" xfId="0" applyFont="1" applyFill="1" applyBorder="1" applyAlignment="1">
      <alignment horizontal="center" vertical="center"/>
    </xf>
    <xf numFmtId="0" fontId="2" fillId="0" borderId="0" xfId="0" applyFont="1" applyFill="1" applyAlignment="1">
      <alignment horizontal="left"/>
    </xf>
    <xf numFmtId="0" fontId="50" fillId="0" borderId="0" xfId="0" applyNumberFormat="1" applyFont="1" applyFill="1" applyBorder="1" applyAlignment="1">
      <alignment horizontal="center" vertical="center" wrapText="1"/>
    </xf>
    <xf numFmtId="0" fontId="20" fillId="33"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5" fillId="0" borderId="0" xfId="0" applyFont="1" applyFill="1" applyAlignment="1">
      <alignment horizontal="center" vertical="center" wrapText="1"/>
    </xf>
    <xf numFmtId="0" fontId="7" fillId="0" borderId="0" xfId="0" applyFont="1" applyFill="1" applyAlignment="1">
      <alignment horizontal="left" vertical="center" wrapText="1"/>
    </xf>
    <xf numFmtId="0" fontId="17" fillId="0" borderId="0" xfId="0" applyFont="1" applyFill="1" applyAlignment="1">
      <alignment horizontal="left" vertical="center" wrapText="1"/>
    </xf>
    <xf numFmtId="0" fontId="7" fillId="33" borderId="0" xfId="0" applyFont="1" applyFill="1" applyAlignment="1">
      <alignment horizontal="left" vertical="center" wrapText="1"/>
    </xf>
    <xf numFmtId="0" fontId="17" fillId="0" borderId="0" xfId="0" applyFont="1" applyFill="1" applyAlignment="1">
      <alignment horizontal="left" vertical="center" wrapText="1"/>
    </xf>
    <xf numFmtId="0" fontId="58" fillId="0" borderId="0" xfId="0" applyFont="1" applyFill="1" applyAlignment="1">
      <alignment horizontal="left" vertical="center" wrapText="1"/>
    </xf>
    <xf numFmtId="0" fontId="35" fillId="0" borderId="0" xfId="0" applyFont="1" applyFill="1" applyAlignment="1">
      <alignment horizontal="center" vertical="center"/>
    </xf>
    <xf numFmtId="0" fontId="7" fillId="0" borderId="0" xfId="0" applyFont="1" applyFill="1" applyAlignment="1">
      <alignment horizontal="left" vertical="center"/>
    </xf>
    <xf numFmtId="0" fontId="17" fillId="0" borderId="0" xfId="0" applyFont="1" applyFill="1" applyAlignment="1">
      <alignment horizontal="left" vertical="center"/>
    </xf>
    <xf numFmtId="0" fontId="7" fillId="33" borderId="0" xfId="0" applyFont="1" applyFill="1" applyAlignment="1">
      <alignment horizontal="left" vertical="center"/>
    </xf>
    <xf numFmtId="0" fontId="17" fillId="0" borderId="0" xfId="0" applyFont="1" applyFill="1" applyAlignment="1">
      <alignment horizontal="left" vertical="center"/>
    </xf>
    <xf numFmtId="0" fontId="19" fillId="0" borderId="0" xfId="0" applyFont="1" applyFill="1" applyAlignment="1">
      <alignment horizontal="center" vertical="center" wrapText="1"/>
    </xf>
    <xf numFmtId="0" fontId="2"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wrapText="1"/>
    </xf>
    <xf numFmtId="0" fontId="21" fillId="0" borderId="0" xfId="0" applyFont="1" applyFill="1" applyAlignment="1">
      <alignment horizontal="left" wrapText="1"/>
    </xf>
    <xf numFmtId="176" fontId="2" fillId="0" borderId="10" xfId="66" applyNumberFormat="1" applyFont="1" applyFill="1" applyBorder="1" applyAlignment="1" applyProtection="1">
      <alignment horizontal="center" vertical="center" wrapText="1"/>
      <protection/>
    </xf>
    <xf numFmtId="176" fontId="2" fillId="0" borderId="10" xfId="66" applyNumberFormat="1" applyFont="1" applyFill="1" applyBorder="1" applyAlignment="1" applyProtection="1">
      <alignment horizontal="center" vertical="center" wrapText="1"/>
      <protection/>
    </xf>
    <xf numFmtId="176" fontId="7" fillId="0" borderId="10" xfId="66" applyNumberFormat="1" applyFont="1" applyFill="1" applyBorder="1" applyAlignment="1" applyProtection="1">
      <alignment horizontal="left" vertical="center" wrapText="1"/>
      <protection/>
    </xf>
    <xf numFmtId="0" fontId="7" fillId="0" borderId="1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49" fontId="6" fillId="0" borderId="0" xfId="0" applyNumberFormat="1" applyFont="1" applyFill="1" applyAlignment="1">
      <alignment horizontal="left" wrapText="1"/>
    </xf>
    <xf numFmtId="0" fontId="2" fillId="0" borderId="0" xfId="0" applyFont="1" applyFill="1" applyAlignment="1">
      <alignment horizontal="left"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交通局_11"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2_2-1统计表_1" xfId="55"/>
    <cellStyle name="强调文字颜色 4" xfId="56"/>
    <cellStyle name="常规_交通局_1" xfId="57"/>
    <cellStyle name="常规_交通局" xfId="58"/>
    <cellStyle name="20% - 强调文字颜色 4" xfId="59"/>
    <cellStyle name="40% - 强调文字颜色 4" xfId="60"/>
    <cellStyle name="强调文字颜色 5" xfId="61"/>
    <cellStyle name="常规_交通局_2" xfId="62"/>
    <cellStyle name="40% - 强调文字颜色 5" xfId="63"/>
    <cellStyle name="60% - 强调文字颜色 5" xfId="64"/>
    <cellStyle name="强调文字颜色 6" xfId="65"/>
    <cellStyle name="常规_交通局_3" xfId="66"/>
    <cellStyle name="40% - 强调文字颜色 6" xfId="67"/>
    <cellStyle name="60% - 强调文字颜色 6" xfId="68"/>
    <cellStyle name="常规_2021.2.25_3" xfId="69"/>
    <cellStyle name="常规 4" xfId="70"/>
    <cellStyle name="常规_Sheet1" xfId="71"/>
    <cellStyle name="常规_交通局_10" xfId="72"/>
    <cellStyle name="常规_交通局_4" xfId="73"/>
    <cellStyle name="常规_交通局_5" xfId="74"/>
    <cellStyle name="常规_Sheet1_3" xfId="75"/>
    <cellStyle name="常规_Sheet1_5" xfId="76"/>
    <cellStyle name="常规 19" xfId="77"/>
    <cellStyle name="常规 2" xfId="78"/>
    <cellStyle name="常规_2021.2.25_2" xfId="79"/>
    <cellStyle name="常规_第三批_2" xfId="80"/>
    <cellStyle name="常规_第三批_1" xfId="81"/>
    <cellStyle name="常规 7" xfId="82"/>
    <cellStyle name="常规_原州区新一轮退耕还林工程退耕地造林规划统计表" xfId="83"/>
    <cellStyle name="常规_彭堡镇2018年到户项目汇总表最新数据 (1)" xfId="84"/>
    <cellStyle name="常规_公路_23" xfId="85"/>
    <cellStyle name="常规_第三批"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55"/>
  <sheetViews>
    <sheetView showZeros="0" view="pageBreakPreview" zoomScaleNormal="85" zoomScaleSheetLayoutView="100" workbookViewId="0" topLeftCell="A1">
      <pane ySplit="5" topLeftCell="A6" activePane="bottomLeft" state="frozen"/>
      <selection pane="bottomLeft" activeCell="G8" sqref="G8"/>
    </sheetView>
  </sheetViews>
  <sheetFormatPr defaultColWidth="8.875" defaultRowHeight="24.75" customHeight="1"/>
  <cols>
    <col min="1" max="1" width="8.00390625" style="71" customWidth="1"/>
    <col min="2" max="2" width="15.50390625" style="72" customWidth="1"/>
    <col min="3" max="3" width="8.50390625" style="73" customWidth="1"/>
    <col min="4" max="4" width="15.00390625" style="74" customWidth="1"/>
    <col min="5" max="5" width="14.00390625" style="75" customWidth="1"/>
    <col min="6" max="6" width="15.625" style="76" customWidth="1"/>
    <col min="7" max="7" width="8.75390625" style="77" customWidth="1"/>
    <col min="8" max="8" width="8.25390625" style="73" customWidth="1"/>
    <col min="9" max="9" width="8.625" style="78" customWidth="1"/>
    <col min="10" max="10" width="7.625" style="79" customWidth="1"/>
    <col min="11" max="11" width="23.125" style="80" customWidth="1"/>
    <col min="12" max="12" width="24.375" style="80" customWidth="1"/>
    <col min="13" max="14" width="8.875" style="81" customWidth="1"/>
    <col min="15" max="15" width="7.125" style="82" customWidth="1"/>
    <col min="16" max="46" width="8.875" style="62" customWidth="1"/>
    <col min="47" max="16384" width="8.875" style="58" customWidth="1"/>
  </cols>
  <sheetData>
    <row r="1" spans="1:46" s="58" customFormat="1" ht="16.5" customHeight="1">
      <c r="A1" s="83" t="s">
        <v>0</v>
      </c>
      <c r="B1" s="72"/>
      <c r="C1" s="73"/>
      <c r="D1" s="74"/>
      <c r="E1" s="75"/>
      <c r="F1" s="76"/>
      <c r="G1" s="77"/>
      <c r="H1" s="73"/>
      <c r="I1" s="78"/>
      <c r="J1" s="79"/>
      <c r="K1" s="80"/>
      <c r="L1" s="80"/>
      <c r="M1" s="81"/>
      <c r="N1" s="81"/>
      <c r="O1" s="8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row>
    <row r="2" spans="1:15" s="58" customFormat="1" ht="27" customHeight="1">
      <c r="A2" s="84" t="s">
        <v>1</v>
      </c>
      <c r="B2" s="85"/>
      <c r="C2" s="86"/>
      <c r="D2" s="87"/>
      <c r="E2" s="88"/>
      <c r="F2" s="89"/>
      <c r="G2" s="90"/>
      <c r="H2" s="86"/>
      <c r="I2" s="262"/>
      <c r="J2" s="86"/>
      <c r="K2" s="85"/>
      <c r="L2" s="85"/>
      <c r="M2" s="86"/>
      <c r="N2" s="86"/>
      <c r="O2" s="86"/>
    </row>
    <row r="3" spans="1:18" s="59" customFormat="1" ht="21.75" customHeight="1">
      <c r="A3" s="91" t="s">
        <v>2</v>
      </c>
      <c r="B3" s="91"/>
      <c r="C3" s="91"/>
      <c r="D3" s="92"/>
      <c r="E3" s="93"/>
      <c r="F3" s="91"/>
      <c r="G3" s="91"/>
      <c r="H3" s="91"/>
      <c r="I3" s="91"/>
      <c r="J3" s="91"/>
      <c r="K3" s="263" t="s">
        <v>3</v>
      </c>
      <c r="L3" s="263"/>
      <c r="M3" s="264" t="s">
        <v>4</v>
      </c>
      <c r="N3" s="264"/>
      <c r="O3" s="265"/>
      <c r="P3" s="266"/>
      <c r="Q3" s="266"/>
      <c r="R3" s="266"/>
    </row>
    <row r="4" spans="1:18" s="60" customFormat="1" ht="27.75" customHeight="1">
      <c r="A4" s="94" t="s">
        <v>5</v>
      </c>
      <c r="B4" s="95" t="s">
        <v>6</v>
      </c>
      <c r="C4" s="96" t="s">
        <v>7</v>
      </c>
      <c r="D4" s="97" t="s">
        <v>8</v>
      </c>
      <c r="E4" s="98" t="s">
        <v>9</v>
      </c>
      <c r="F4" s="96" t="s">
        <v>10</v>
      </c>
      <c r="G4" s="96" t="s">
        <v>11</v>
      </c>
      <c r="H4" s="96" t="s">
        <v>12</v>
      </c>
      <c r="I4" s="267" t="s">
        <v>13</v>
      </c>
      <c r="J4" s="268" t="s">
        <v>14</v>
      </c>
      <c r="K4" s="269" t="s">
        <v>15</v>
      </c>
      <c r="L4" s="269" t="s">
        <v>16</v>
      </c>
      <c r="M4" s="95" t="s">
        <v>17</v>
      </c>
      <c r="N4" s="95"/>
      <c r="O4" s="269" t="s">
        <v>18</v>
      </c>
      <c r="P4" s="270"/>
      <c r="Q4" s="270"/>
      <c r="R4" s="270"/>
    </row>
    <row r="5" spans="1:15" s="60" customFormat="1" ht="21.75" customHeight="1">
      <c r="A5" s="94"/>
      <c r="B5" s="95"/>
      <c r="C5" s="96"/>
      <c r="D5" s="97"/>
      <c r="E5" s="98"/>
      <c r="F5" s="96"/>
      <c r="G5" s="96"/>
      <c r="H5" s="96"/>
      <c r="I5" s="267"/>
      <c r="J5" s="268"/>
      <c r="K5" s="269"/>
      <c r="L5" s="269"/>
      <c r="M5" s="271" t="s">
        <v>19</v>
      </c>
      <c r="N5" s="271" t="s">
        <v>20</v>
      </c>
      <c r="O5" s="269"/>
    </row>
    <row r="6" spans="1:15" s="61" customFormat="1" ht="31.5" customHeight="1">
      <c r="A6" s="99" t="s">
        <v>21</v>
      </c>
      <c r="B6" s="100"/>
      <c r="C6" s="99"/>
      <c r="D6" s="101"/>
      <c r="E6" s="102">
        <f>SUM(E7,E37,E42,E54,E134,E139,E145)</f>
        <v>87511</v>
      </c>
      <c r="F6" s="31"/>
      <c r="G6" s="103"/>
      <c r="H6" s="31"/>
      <c r="I6" s="31"/>
      <c r="J6" s="272"/>
      <c r="K6" s="273"/>
      <c r="L6" s="274"/>
      <c r="M6" s="34"/>
      <c r="N6" s="34"/>
      <c r="O6" s="275"/>
    </row>
    <row r="7" spans="1:15" s="62" customFormat="1" ht="43.5" customHeight="1">
      <c r="A7" s="104" t="s">
        <v>22</v>
      </c>
      <c r="B7" s="105"/>
      <c r="C7" s="104"/>
      <c r="D7" s="101"/>
      <c r="E7" s="106">
        <f>SUM(E8,E10)</f>
        <v>27096</v>
      </c>
      <c r="F7" s="107"/>
      <c r="G7" s="108"/>
      <c r="H7" s="107"/>
      <c r="I7" s="107"/>
      <c r="J7" s="276"/>
      <c r="K7" s="277"/>
      <c r="L7" s="278"/>
      <c r="M7" s="107"/>
      <c r="N7" s="34"/>
      <c r="O7" s="279"/>
    </row>
    <row r="8" spans="1:15" s="63" customFormat="1" ht="43.5" customHeight="1">
      <c r="A8" s="109" t="s">
        <v>23</v>
      </c>
      <c r="B8" s="110" t="s">
        <v>24</v>
      </c>
      <c r="C8" s="111"/>
      <c r="D8" s="112"/>
      <c r="E8" s="113">
        <v>11000</v>
      </c>
      <c r="F8" s="114"/>
      <c r="G8" s="114"/>
      <c r="H8" s="114"/>
      <c r="I8" s="280"/>
      <c r="J8" s="281"/>
      <c r="K8" s="282"/>
      <c r="L8" s="282"/>
      <c r="M8" s="283"/>
      <c r="N8" s="114"/>
      <c r="O8" s="114"/>
    </row>
    <row r="9" spans="1:15" s="62" customFormat="1" ht="150.75" customHeight="1">
      <c r="A9" s="115">
        <v>1</v>
      </c>
      <c r="B9" s="53" t="s">
        <v>25</v>
      </c>
      <c r="C9" s="38" t="s">
        <v>26</v>
      </c>
      <c r="D9" s="116" t="s">
        <v>27</v>
      </c>
      <c r="E9" s="117">
        <v>11000</v>
      </c>
      <c r="F9" s="118" t="s">
        <v>28</v>
      </c>
      <c r="G9" s="119" t="s">
        <v>29</v>
      </c>
      <c r="H9" s="38" t="s">
        <v>30</v>
      </c>
      <c r="I9" s="37">
        <v>2020.3</v>
      </c>
      <c r="J9" s="181" t="s">
        <v>31</v>
      </c>
      <c r="K9" s="118" t="s">
        <v>32</v>
      </c>
      <c r="L9" s="118" t="s">
        <v>33</v>
      </c>
      <c r="M9" s="284">
        <v>17100</v>
      </c>
      <c r="N9" s="284">
        <v>66338</v>
      </c>
      <c r="O9" s="285"/>
    </row>
    <row r="10" spans="1:15" s="62" customFormat="1" ht="28.5" customHeight="1">
      <c r="A10" s="120" t="s">
        <v>34</v>
      </c>
      <c r="B10" s="121" t="s">
        <v>35</v>
      </c>
      <c r="C10" s="122"/>
      <c r="D10" s="123"/>
      <c r="E10" s="124">
        <f>SUM(E11,E15,E23,E26,E32,E34)</f>
        <v>16096</v>
      </c>
      <c r="F10" s="125"/>
      <c r="G10" s="126"/>
      <c r="H10" s="127"/>
      <c r="I10" s="286"/>
      <c r="J10" s="287"/>
      <c r="K10" s="152"/>
      <c r="L10" s="152"/>
      <c r="M10" s="125"/>
      <c r="N10" s="125"/>
      <c r="O10" s="288"/>
    </row>
    <row r="11" spans="1:46" s="58" customFormat="1" ht="25.5" customHeight="1">
      <c r="A11" s="128" t="s">
        <v>36</v>
      </c>
      <c r="B11" s="129" t="s">
        <v>37</v>
      </c>
      <c r="C11" s="130"/>
      <c r="D11" s="131"/>
      <c r="E11" s="124">
        <f>SUM(E12:E14)</f>
        <v>925</v>
      </c>
      <c r="F11" s="132"/>
      <c r="G11" s="133"/>
      <c r="H11" s="36"/>
      <c r="I11" s="35"/>
      <c r="J11" s="289"/>
      <c r="K11" s="56"/>
      <c r="L11" s="56"/>
      <c r="M11" s="36"/>
      <c r="N11" s="36"/>
      <c r="O11" s="290"/>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row>
    <row r="12" spans="1:15" s="62" customFormat="1" ht="97.5" customHeight="1">
      <c r="A12" s="134">
        <v>2</v>
      </c>
      <c r="B12" s="118" t="s">
        <v>38</v>
      </c>
      <c r="C12" s="38" t="s">
        <v>26</v>
      </c>
      <c r="D12" s="116" t="s">
        <v>39</v>
      </c>
      <c r="E12" s="117">
        <v>400</v>
      </c>
      <c r="F12" s="118" t="s">
        <v>40</v>
      </c>
      <c r="G12" s="119" t="s">
        <v>29</v>
      </c>
      <c r="H12" s="38" t="s">
        <v>41</v>
      </c>
      <c r="I12" s="37">
        <v>2020.3</v>
      </c>
      <c r="J12" s="38" t="s">
        <v>31</v>
      </c>
      <c r="K12" s="118" t="s">
        <v>42</v>
      </c>
      <c r="L12" s="118" t="s">
        <v>43</v>
      </c>
      <c r="M12" s="38">
        <v>9450</v>
      </c>
      <c r="N12" s="38">
        <v>38960</v>
      </c>
      <c r="O12" s="290"/>
    </row>
    <row r="13" spans="1:15" s="62" customFormat="1" ht="115.5" customHeight="1">
      <c r="A13" s="135">
        <v>3</v>
      </c>
      <c r="B13" s="136" t="s">
        <v>44</v>
      </c>
      <c r="C13" s="36" t="s">
        <v>26</v>
      </c>
      <c r="D13" s="137" t="s">
        <v>39</v>
      </c>
      <c r="E13" s="138">
        <v>500</v>
      </c>
      <c r="F13" s="139" t="s">
        <v>45</v>
      </c>
      <c r="G13" s="133" t="s">
        <v>29</v>
      </c>
      <c r="H13" s="140" t="s">
        <v>46</v>
      </c>
      <c r="I13" s="35">
        <v>2020.3</v>
      </c>
      <c r="J13" s="36" t="s">
        <v>31</v>
      </c>
      <c r="K13" s="36" t="s">
        <v>47</v>
      </c>
      <c r="L13" s="36" t="s">
        <v>48</v>
      </c>
      <c r="M13" s="36">
        <v>2167</v>
      </c>
      <c r="N13" s="36">
        <v>9200</v>
      </c>
      <c r="O13" s="288"/>
    </row>
    <row r="14" spans="1:15" s="62" customFormat="1" ht="63.75" customHeight="1">
      <c r="A14" s="141">
        <v>4</v>
      </c>
      <c r="B14" s="142" t="s">
        <v>49</v>
      </c>
      <c r="C14" s="36" t="s">
        <v>26</v>
      </c>
      <c r="D14" s="137" t="s">
        <v>39</v>
      </c>
      <c r="E14" s="138">
        <v>25</v>
      </c>
      <c r="F14" s="143"/>
      <c r="G14" s="133" t="s">
        <v>29</v>
      </c>
      <c r="H14" s="144" t="s">
        <v>50</v>
      </c>
      <c r="I14" s="35">
        <v>2020.3</v>
      </c>
      <c r="J14" s="36" t="s">
        <v>31</v>
      </c>
      <c r="K14" s="291" t="s">
        <v>51</v>
      </c>
      <c r="L14" s="291" t="s">
        <v>52</v>
      </c>
      <c r="M14" s="144">
        <v>1010</v>
      </c>
      <c r="N14" s="144">
        <v>3000</v>
      </c>
      <c r="O14" s="292"/>
    </row>
    <row r="15" spans="1:15" s="58" customFormat="1" ht="48" customHeight="1">
      <c r="A15" s="145" t="s">
        <v>53</v>
      </c>
      <c r="B15" s="146" t="s">
        <v>54</v>
      </c>
      <c r="C15" s="147"/>
      <c r="D15" s="148"/>
      <c r="E15" s="149">
        <f>SUM(E16:E22)</f>
        <v>6169</v>
      </c>
      <c r="F15" s="150"/>
      <c r="G15" s="151"/>
      <c r="H15" s="152"/>
      <c r="I15" s="286"/>
      <c r="J15" s="289"/>
      <c r="K15" s="201"/>
      <c r="L15" s="201"/>
      <c r="M15" s="125"/>
      <c r="N15" s="125"/>
      <c r="O15" s="293"/>
    </row>
    <row r="16" spans="1:15" s="58" customFormat="1" ht="54" customHeight="1">
      <c r="A16" s="153">
        <v>5</v>
      </c>
      <c r="B16" s="154" t="s">
        <v>55</v>
      </c>
      <c r="C16" s="155" t="s">
        <v>26</v>
      </c>
      <c r="D16" s="156" t="s">
        <v>56</v>
      </c>
      <c r="E16" s="138">
        <v>505</v>
      </c>
      <c r="F16" s="155" t="s">
        <v>57</v>
      </c>
      <c r="G16" s="157" t="s">
        <v>29</v>
      </c>
      <c r="H16" s="158" t="s">
        <v>58</v>
      </c>
      <c r="I16" s="185" t="s">
        <v>59</v>
      </c>
      <c r="J16" s="294" t="s">
        <v>31</v>
      </c>
      <c r="K16" s="295" t="s">
        <v>60</v>
      </c>
      <c r="L16" s="295" t="s">
        <v>61</v>
      </c>
      <c r="M16" s="296">
        <v>6000</v>
      </c>
      <c r="N16" s="155">
        <v>2400</v>
      </c>
      <c r="O16" s="297"/>
    </row>
    <row r="17" spans="1:15" s="58" customFormat="1" ht="57" customHeight="1">
      <c r="A17" s="159"/>
      <c r="B17" s="142"/>
      <c r="C17" s="127"/>
      <c r="D17" s="137" t="s">
        <v>27</v>
      </c>
      <c r="E17" s="160">
        <v>495</v>
      </c>
      <c r="F17" s="161"/>
      <c r="G17" s="162"/>
      <c r="H17" s="163"/>
      <c r="I17" s="298"/>
      <c r="J17" s="299"/>
      <c r="K17" s="300"/>
      <c r="L17" s="300"/>
      <c r="M17" s="301"/>
      <c r="N17" s="127"/>
      <c r="O17" s="302"/>
    </row>
    <row r="18" spans="1:15" s="62" customFormat="1" ht="168">
      <c r="A18" s="164">
        <v>6</v>
      </c>
      <c r="B18" s="165" t="s">
        <v>62</v>
      </c>
      <c r="C18" s="166" t="s">
        <v>26</v>
      </c>
      <c r="D18" s="116" t="s">
        <v>27</v>
      </c>
      <c r="E18" s="167">
        <v>1070</v>
      </c>
      <c r="F18" s="166" t="s">
        <v>57</v>
      </c>
      <c r="G18" s="168" t="s">
        <v>29</v>
      </c>
      <c r="H18" s="38" t="s">
        <v>63</v>
      </c>
      <c r="I18" s="303" t="s">
        <v>64</v>
      </c>
      <c r="J18" s="181" t="s">
        <v>31</v>
      </c>
      <c r="K18" s="165" t="s">
        <v>65</v>
      </c>
      <c r="L18" s="165" t="s">
        <v>66</v>
      </c>
      <c r="M18" s="166">
        <v>7100</v>
      </c>
      <c r="N18" s="166">
        <v>28400</v>
      </c>
      <c r="O18" s="304"/>
    </row>
    <row r="19" spans="1:15" s="62" customFormat="1" ht="138" customHeight="1">
      <c r="A19" s="135">
        <v>7</v>
      </c>
      <c r="B19" s="169" t="s">
        <v>67</v>
      </c>
      <c r="C19" s="36" t="s">
        <v>26</v>
      </c>
      <c r="D19" s="137" t="s">
        <v>27</v>
      </c>
      <c r="E19" s="160">
        <v>1500</v>
      </c>
      <c r="F19" s="56" t="s">
        <v>68</v>
      </c>
      <c r="G19" s="133" t="s">
        <v>29</v>
      </c>
      <c r="H19" s="36" t="s">
        <v>69</v>
      </c>
      <c r="I19" s="35" t="s">
        <v>70</v>
      </c>
      <c r="J19" s="287" t="s">
        <v>31</v>
      </c>
      <c r="K19" s="305" t="s">
        <v>71</v>
      </c>
      <c r="L19" s="305" t="s">
        <v>72</v>
      </c>
      <c r="M19" s="132">
        <v>2000</v>
      </c>
      <c r="N19" s="36">
        <v>8000</v>
      </c>
      <c r="O19" s="306"/>
    </row>
    <row r="20" spans="1:15" s="64" customFormat="1" ht="156">
      <c r="A20" s="164">
        <v>8</v>
      </c>
      <c r="B20" s="165" t="s">
        <v>73</v>
      </c>
      <c r="C20" s="166" t="s">
        <v>26</v>
      </c>
      <c r="D20" s="116" t="s">
        <v>27</v>
      </c>
      <c r="E20" s="167">
        <v>2279</v>
      </c>
      <c r="F20" s="166" t="s">
        <v>74</v>
      </c>
      <c r="G20" s="168" t="s">
        <v>29</v>
      </c>
      <c r="H20" s="38" t="s">
        <v>75</v>
      </c>
      <c r="I20" s="303" t="s">
        <v>64</v>
      </c>
      <c r="J20" s="181" t="s">
        <v>31</v>
      </c>
      <c r="K20" s="165" t="s">
        <v>76</v>
      </c>
      <c r="L20" s="165" t="s">
        <v>77</v>
      </c>
      <c r="M20" s="166">
        <v>3353</v>
      </c>
      <c r="N20" s="166">
        <v>14100</v>
      </c>
      <c r="O20" s="307"/>
    </row>
    <row r="21" spans="1:15" s="64" customFormat="1" ht="124.5" customHeight="1">
      <c r="A21" s="115">
        <v>9</v>
      </c>
      <c r="B21" s="118" t="s">
        <v>78</v>
      </c>
      <c r="C21" s="38" t="s">
        <v>26</v>
      </c>
      <c r="D21" s="116" t="s">
        <v>39</v>
      </c>
      <c r="E21" s="170">
        <v>120</v>
      </c>
      <c r="F21" s="166" t="s">
        <v>79</v>
      </c>
      <c r="G21" s="119" t="s">
        <v>29</v>
      </c>
      <c r="H21" s="38" t="s">
        <v>80</v>
      </c>
      <c r="I21" s="37" t="s">
        <v>81</v>
      </c>
      <c r="J21" s="181" t="s">
        <v>31</v>
      </c>
      <c r="K21" s="165" t="s">
        <v>82</v>
      </c>
      <c r="L21" s="165" t="s">
        <v>82</v>
      </c>
      <c r="M21" s="38">
        <v>420</v>
      </c>
      <c r="N21" s="38">
        <v>1680</v>
      </c>
      <c r="O21" s="308" t="s">
        <v>83</v>
      </c>
    </row>
    <row r="22" spans="1:15" s="64" customFormat="1" ht="72.75" customHeight="1">
      <c r="A22" s="164">
        <v>10</v>
      </c>
      <c r="B22" s="165" t="s">
        <v>84</v>
      </c>
      <c r="C22" s="38" t="s">
        <v>26</v>
      </c>
      <c r="D22" s="116" t="s">
        <v>85</v>
      </c>
      <c r="E22" s="170">
        <v>200</v>
      </c>
      <c r="F22" s="166" t="s">
        <v>86</v>
      </c>
      <c r="G22" s="119" t="s">
        <v>29</v>
      </c>
      <c r="H22" s="171" t="s">
        <v>87</v>
      </c>
      <c r="I22" s="303" t="s">
        <v>64</v>
      </c>
      <c r="J22" s="181" t="s">
        <v>31</v>
      </c>
      <c r="K22" s="165" t="s">
        <v>88</v>
      </c>
      <c r="L22" s="165" t="s">
        <v>89</v>
      </c>
      <c r="M22" s="166">
        <v>100</v>
      </c>
      <c r="N22" s="166">
        <v>400</v>
      </c>
      <c r="O22" s="309"/>
    </row>
    <row r="23" spans="1:46" s="65" customFormat="1" ht="25.5" customHeight="1">
      <c r="A23" s="172" t="s">
        <v>90</v>
      </c>
      <c r="B23" s="173" t="s">
        <v>91</v>
      </c>
      <c r="C23" s="174"/>
      <c r="D23" s="175"/>
      <c r="E23" s="176">
        <f>SUM(E24:E25)</f>
        <v>279</v>
      </c>
      <c r="F23" s="177"/>
      <c r="G23" s="178"/>
      <c r="H23" s="179"/>
      <c r="I23" s="37"/>
      <c r="J23" s="310"/>
      <c r="K23" s="118"/>
      <c r="L23" s="118"/>
      <c r="M23" s="311"/>
      <c r="N23" s="311"/>
      <c r="O23" s="308"/>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row>
    <row r="24" spans="1:15" s="64" customFormat="1" ht="93" customHeight="1">
      <c r="A24" s="115">
        <v>11</v>
      </c>
      <c r="B24" s="118" t="s">
        <v>92</v>
      </c>
      <c r="C24" s="38" t="s">
        <v>93</v>
      </c>
      <c r="D24" s="116" t="s">
        <v>39</v>
      </c>
      <c r="E24" s="180">
        <v>100</v>
      </c>
      <c r="F24" s="181" t="s">
        <v>94</v>
      </c>
      <c r="G24" s="178" t="s">
        <v>29</v>
      </c>
      <c r="H24" s="182" t="s">
        <v>95</v>
      </c>
      <c r="I24" s="37" t="s">
        <v>96</v>
      </c>
      <c r="J24" s="181" t="s">
        <v>31</v>
      </c>
      <c r="K24" s="118" t="s">
        <v>97</v>
      </c>
      <c r="L24" s="118" t="s">
        <v>98</v>
      </c>
      <c r="M24" s="311">
        <v>2000</v>
      </c>
      <c r="N24" s="311">
        <v>8000</v>
      </c>
      <c r="O24" s="308"/>
    </row>
    <row r="25" spans="1:15" s="66" customFormat="1" ht="82.5" customHeight="1">
      <c r="A25" s="115">
        <v>12</v>
      </c>
      <c r="B25" s="165" t="s">
        <v>99</v>
      </c>
      <c r="C25" s="38" t="s">
        <v>93</v>
      </c>
      <c r="D25" s="116" t="s">
        <v>85</v>
      </c>
      <c r="E25" s="180">
        <v>179</v>
      </c>
      <c r="F25" s="181"/>
      <c r="G25" s="168"/>
      <c r="H25" s="171"/>
      <c r="I25" s="303"/>
      <c r="J25" s="181"/>
      <c r="K25" s="165"/>
      <c r="L25" s="165"/>
      <c r="M25" s="311"/>
      <c r="N25" s="311"/>
      <c r="O25" s="308"/>
    </row>
    <row r="26" spans="1:46" s="58" customFormat="1" ht="25.5" customHeight="1">
      <c r="A26" s="183" t="s">
        <v>100</v>
      </c>
      <c r="B26" s="146" t="s">
        <v>101</v>
      </c>
      <c r="C26" s="147"/>
      <c r="D26" s="148"/>
      <c r="E26" s="149">
        <f>SUM(E27:E31)</f>
        <v>2264</v>
      </c>
      <c r="F26" s="150"/>
      <c r="G26" s="151"/>
      <c r="H26" s="152"/>
      <c r="I26" s="286"/>
      <c r="J26" s="289"/>
      <c r="K26" s="136"/>
      <c r="L26" s="136"/>
      <c r="M26" s="125"/>
      <c r="N26" s="125"/>
      <c r="O26" s="293"/>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1:46" s="58" customFormat="1" ht="66.75" customHeight="1">
      <c r="A27" s="184">
        <v>13</v>
      </c>
      <c r="B27" s="185" t="s">
        <v>102</v>
      </c>
      <c r="C27" s="155" t="s">
        <v>26</v>
      </c>
      <c r="D27" s="186" t="s">
        <v>27</v>
      </c>
      <c r="E27" s="138">
        <v>680</v>
      </c>
      <c r="F27" s="187" t="s">
        <v>103</v>
      </c>
      <c r="G27" s="188" t="s">
        <v>29</v>
      </c>
      <c r="H27" s="158" t="s">
        <v>104</v>
      </c>
      <c r="I27" s="185">
        <v>2020.3</v>
      </c>
      <c r="J27" s="294" t="s">
        <v>31</v>
      </c>
      <c r="K27" s="312" t="s">
        <v>105</v>
      </c>
      <c r="L27" s="312" t="s">
        <v>105</v>
      </c>
      <c r="M27" s="155">
        <v>6700</v>
      </c>
      <c r="N27" s="155">
        <v>10000</v>
      </c>
      <c r="O27" s="293"/>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1:15" s="62" customFormat="1" ht="36.75" customHeight="1">
      <c r="A28" s="184">
        <v>14</v>
      </c>
      <c r="B28" s="155" t="s">
        <v>106</v>
      </c>
      <c r="C28" s="155" t="s">
        <v>26</v>
      </c>
      <c r="D28" s="186" t="s">
        <v>85</v>
      </c>
      <c r="E28" s="189">
        <v>500</v>
      </c>
      <c r="F28" s="155" t="s">
        <v>107</v>
      </c>
      <c r="G28" s="157" t="s">
        <v>29</v>
      </c>
      <c r="H28" s="155" t="s">
        <v>108</v>
      </c>
      <c r="I28" s="185">
        <v>2020.3</v>
      </c>
      <c r="J28" s="294" t="s">
        <v>31</v>
      </c>
      <c r="K28" s="155" t="s">
        <v>109</v>
      </c>
      <c r="L28" s="155" t="s">
        <v>109</v>
      </c>
      <c r="M28" s="155">
        <v>15000</v>
      </c>
      <c r="N28" s="155">
        <v>20000</v>
      </c>
      <c r="O28" s="313"/>
    </row>
    <row r="29" spans="1:15" s="62" customFormat="1" ht="30.75" customHeight="1">
      <c r="A29" s="141"/>
      <c r="B29" s="127"/>
      <c r="C29" s="127"/>
      <c r="D29" s="190"/>
      <c r="E29" s="191"/>
      <c r="F29" s="127"/>
      <c r="G29" s="162"/>
      <c r="H29" s="127"/>
      <c r="I29" s="298"/>
      <c r="J29" s="299"/>
      <c r="K29" s="127"/>
      <c r="L29" s="127"/>
      <c r="M29" s="127"/>
      <c r="N29" s="127"/>
      <c r="O29" s="314"/>
    </row>
    <row r="30" spans="1:15" s="67" customFormat="1" ht="48" customHeight="1">
      <c r="A30" s="192">
        <v>15</v>
      </c>
      <c r="B30" s="193" t="s">
        <v>110</v>
      </c>
      <c r="C30" s="194" t="s">
        <v>26</v>
      </c>
      <c r="D30" s="195" t="s">
        <v>85</v>
      </c>
      <c r="E30" s="196">
        <v>320</v>
      </c>
      <c r="F30" s="127"/>
      <c r="G30" s="162"/>
      <c r="H30" s="127"/>
      <c r="I30" s="298"/>
      <c r="J30" s="299"/>
      <c r="K30" s="127"/>
      <c r="L30" s="127"/>
      <c r="M30" s="127"/>
      <c r="N30" s="127"/>
      <c r="O30" s="314"/>
    </row>
    <row r="31" spans="1:15" s="67" customFormat="1" ht="51.75" customHeight="1">
      <c r="A31" s="141">
        <v>16</v>
      </c>
      <c r="B31" s="118" t="s">
        <v>111</v>
      </c>
      <c r="C31" s="155" t="s">
        <v>26</v>
      </c>
      <c r="D31" s="137" t="s">
        <v>112</v>
      </c>
      <c r="E31" s="138">
        <v>764</v>
      </c>
      <c r="F31" s="127"/>
      <c r="G31" s="162"/>
      <c r="H31" s="127"/>
      <c r="I31" s="298"/>
      <c r="J31" s="299"/>
      <c r="K31" s="127"/>
      <c r="L31" s="127"/>
      <c r="M31" s="127"/>
      <c r="N31" s="127"/>
      <c r="O31" s="314"/>
    </row>
    <row r="32" spans="1:46" s="58" customFormat="1" ht="27.75" customHeight="1">
      <c r="A32" s="128" t="s">
        <v>113</v>
      </c>
      <c r="B32" s="197" t="s">
        <v>114</v>
      </c>
      <c r="C32" s="198"/>
      <c r="D32" s="137"/>
      <c r="E32" s="149">
        <f>SUM(E33)</f>
        <v>280</v>
      </c>
      <c r="F32" s="150"/>
      <c r="G32" s="133"/>
      <c r="H32" s="35"/>
      <c r="I32" s="35"/>
      <c r="J32" s="289"/>
      <c r="K32" s="56"/>
      <c r="L32" s="56"/>
      <c r="M32" s="132"/>
      <c r="N32" s="132"/>
      <c r="O32" s="293"/>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row>
    <row r="33" spans="1:15" s="66" customFormat="1" ht="127.5" customHeight="1">
      <c r="A33" s="115">
        <v>17</v>
      </c>
      <c r="B33" s="118" t="s">
        <v>115</v>
      </c>
      <c r="C33" s="38" t="s">
        <v>26</v>
      </c>
      <c r="D33" s="116" t="s">
        <v>39</v>
      </c>
      <c r="E33" s="199">
        <v>280</v>
      </c>
      <c r="F33" s="200" t="s">
        <v>116</v>
      </c>
      <c r="G33" s="119" t="s">
        <v>29</v>
      </c>
      <c r="H33" s="38" t="s">
        <v>117</v>
      </c>
      <c r="I33" s="38">
        <v>2020.3</v>
      </c>
      <c r="J33" s="38" t="s">
        <v>31</v>
      </c>
      <c r="K33" s="182" t="s">
        <v>118</v>
      </c>
      <c r="L33" s="38" t="s">
        <v>119</v>
      </c>
      <c r="M33" s="38">
        <v>130</v>
      </c>
      <c r="N33" s="38">
        <v>500</v>
      </c>
      <c r="O33" s="308"/>
    </row>
    <row r="34" spans="1:46" s="58" customFormat="1" ht="30.75" customHeight="1">
      <c r="A34" s="183" t="s">
        <v>120</v>
      </c>
      <c r="B34" s="146" t="s">
        <v>121</v>
      </c>
      <c r="C34" s="147"/>
      <c r="D34" s="148"/>
      <c r="E34" s="149">
        <f>SUM(E35:E36)</f>
        <v>6179</v>
      </c>
      <c r="F34" s="150"/>
      <c r="G34" s="133"/>
      <c r="H34" s="35"/>
      <c r="I34" s="35"/>
      <c r="J34" s="289"/>
      <c r="K34" s="201"/>
      <c r="L34" s="201"/>
      <c r="M34" s="36"/>
      <c r="N34" s="36"/>
      <c r="O34" s="293"/>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row>
    <row r="35" spans="1:15" s="62" customFormat="1" ht="69.75" customHeight="1">
      <c r="A35" s="135">
        <v>18</v>
      </c>
      <c r="B35" s="201" t="s">
        <v>122</v>
      </c>
      <c r="C35" s="36" t="s">
        <v>123</v>
      </c>
      <c r="D35" s="137" t="s">
        <v>124</v>
      </c>
      <c r="E35" s="202">
        <v>2500</v>
      </c>
      <c r="F35" s="203" t="s">
        <v>125</v>
      </c>
      <c r="G35" s="133" t="s">
        <v>29</v>
      </c>
      <c r="H35" s="35" t="s">
        <v>126</v>
      </c>
      <c r="I35" s="35">
        <v>2020.5</v>
      </c>
      <c r="J35" s="287" t="s">
        <v>31</v>
      </c>
      <c r="K35" s="201" t="s">
        <v>127</v>
      </c>
      <c r="L35" s="201" t="s">
        <v>128</v>
      </c>
      <c r="M35" s="36"/>
      <c r="N35" s="36"/>
      <c r="O35" s="315"/>
    </row>
    <row r="36" spans="1:15" s="68" customFormat="1" ht="78" customHeight="1">
      <c r="A36" s="204">
        <v>19</v>
      </c>
      <c r="B36" s="205" t="s">
        <v>129</v>
      </c>
      <c r="C36" s="206" t="s">
        <v>130</v>
      </c>
      <c r="D36" s="207" t="s">
        <v>131</v>
      </c>
      <c r="E36" s="208">
        <v>3679</v>
      </c>
      <c r="F36" s="209"/>
      <c r="G36" s="210"/>
      <c r="H36" s="211"/>
      <c r="I36" s="211"/>
      <c r="J36" s="316"/>
      <c r="K36" s="317"/>
      <c r="L36" s="317"/>
      <c r="M36" s="318"/>
      <c r="N36" s="318"/>
      <c r="O36" s="319"/>
    </row>
    <row r="37" spans="1:46" s="58" customFormat="1" ht="57" customHeight="1">
      <c r="A37" s="212" t="s">
        <v>132</v>
      </c>
      <c r="B37" s="213"/>
      <c r="C37" s="212"/>
      <c r="D37" s="101"/>
      <c r="E37" s="106">
        <f>SUM(E38)</f>
        <v>2668</v>
      </c>
      <c r="F37" s="214"/>
      <c r="G37" s="215"/>
      <c r="H37" s="214"/>
      <c r="I37" s="214"/>
      <c r="J37" s="250"/>
      <c r="K37" s="320"/>
      <c r="L37" s="321"/>
      <c r="M37" s="214">
        <f>SUM(M38:M40)</f>
        <v>4135</v>
      </c>
      <c r="N37" s="214">
        <f>SUM(N38:N40)</f>
        <v>12405</v>
      </c>
      <c r="O37" s="32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row>
    <row r="38" spans="1:15" s="69" customFormat="1" ht="42" customHeight="1">
      <c r="A38" s="216" t="s">
        <v>133</v>
      </c>
      <c r="B38" s="217" t="s">
        <v>134</v>
      </c>
      <c r="C38" s="218"/>
      <c r="D38" s="219"/>
      <c r="E38" s="220">
        <f>SUM(E39:E41)</f>
        <v>2668</v>
      </c>
      <c r="F38" s="221"/>
      <c r="G38" s="221"/>
      <c r="H38" s="221"/>
      <c r="I38" s="221"/>
      <c r="J38" s="323"/>
      <c r="K38" s="217"/>
      <c r="L38" s="324"/>
      <c r="M38" s="221"/>
      <c r="N38" s="221"/>
      <c r="O38" s="218"/>
    </row>
    <row r="39" spans="1:15" s="62" customFormat="1" ht="82.5" customHeight="1">
      <c r="A39" s="134">
        <v>21</v>
      </c>
      <c r="B39" s="118" t="s">
        <v>135</v>
      </c>
      <c r="C39" s="38" t="s">
        <v>26</v>
      </c>
      <c r="D39" s="222" t="s">
        <v>27</v>
      </c>
      <c r="E39" s="199">
        <v>824</v>
      </c>
      <c r="F39" s="223"/>
      <c r="G39" s="119" t="s">
        <v>136</v>
      </c>
      <c r="H39" s="37" t="s">
        <v>137</v>
      </c>
      <c r="I39" s="37">
        <v>2020.3</v>
      </c>
      <c r="J39" s="38" t="s">
        <v>138</v>
      </c>
      <c r="K39" s="118" t="s">
        <v>139</v>
      </c>
      <c r="L39" s="118" t="s">
        <v>139</v>
      </c>
      <c r="M39" s="38">
        <v>1094</v>
      </c>
      <c r="N39" s="38">
        <f>M39*3</f>
        <v>3282</v>
      </c>
      <c r="O39" s="325"/>
    </row>
    <row r="40" spans="1:15" s="62" customFormat="1" ht="132.75" customHeight="1">
      <c r="A40" s="224">
        <v>22</v>
      </c>
      <c r="B40" s="193" t="s">
        <v>140</v>
      </c>
      <c r="C40" s="225" t="s">
        <v>26</v>
      </c>
      <c r="D40" s="226" t="s">
        <v>27</v>
      </c>
      <c r="E40" s="227">
        <v>140</v>
      </c>
      <c r="F40" s="223"/>
      <c r="G40" s="119" t="s">
        <v>136</v>
      </c>
      <c r="H40" s="179" t="s">
        <v>141</v>
      </c>
      <c r="I40" s="37">
        <v>2020.3</v>
      </c>
      <c r="J40" s="38" t="s">
        <v>138</v>
      </c>
      <c r="K40" s="118" t="s">
        <v>142</v>
      </c>
      <c r="L40" s="118" t="s">
        <v>142</v>
      </c>
      <c r="M40" s="38">
        <v>3041</v>
      </c>
      <c r="N40" s="38">
        <f>M40*3</f>
        <v>9123</v>
      </c>
      <c r="O40" s="325"/>
    </row>
    <row r="41" spans="1:15" s="62" customFormat="1" ht="90.75" customHeight="1">
      <c r="A41" s="135">
        <v>23</v>
      </c>
      <c r="B41" s="165" t="s">
        <v>143</v>
      </c>
      <c r="C41" s="38" t="s">
        <v>26</v>
      </c>
      <c r="D41" s="228" t="s">
        <v>144</v>
      </c>
      <c r="E41" s="167">
        <v>1704</v>
      </c>
      <c r="F41" s="223"/>
      <c r="G41" s="119" t="s">
        <v>136</v>
      </c>
      <c r="H41" s="179" t="s">
        <v>145</v>
      </c>
      <c r="I41" s="37">
        <v>2020.4</v>
      </c>
      <c r="J41" s="38" t="s">
        <v>138</v>
      </c>
      <c r="K41" s="165" t="s">
        <v>146</v>
      </c>
      <c r="L41" s="165" t="s">
        <v>146</v>
      </c>
      <c r="M41" s="38">
        <v>1200</v>
      </c>
      <c r="N41" s="38">
        <v>3500</v>
      </c>
      <c r="O41" s="326"/>
    </row>
    <row r="42" spans="1:46" s="58" customFormat="1" ht="30" customHeight="1">
      <c r="A42" s="212" t="s">
        <v>147</v>
      </c>
      <c r="B42" s="213"/>
      <c r="C42" s="212"/>
      <c r="D42" s="101"/>
      <c r="E42" s="229">
        <f>SUM(E43,E46,E50,E52)</f>
        <v>7054</v>
      </c>
      <c r="F42" s="214"/>
      <c r="G42" s="215"/>
      <c r="H42" s="214"/>
      <c r="I42" s="214"/>
      <c r="J42" s="250"/>
      <c r="K42" s="320"/>
      <c r="L42" s="321"/>
      <c r="M42" s="214">
        <f>SUM(M43:M51)</f>
        <v>7197</v>
      </c>
      <c r="N42" s="214">
        <f>SUM(N43:N51)</f>
        <v>28689</v>
      </c>
      <c r="O42" s="32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row>
    <row r="43" spans="1:15" s="63" customFormat="1" ht="27" customHeight="1">
      <c r="A43" s="114" t="s">
        <v>133</v>
      </c>
      <c r="B43" s="230" t="s">
        <v>148</v>
      </c>
      <c r="C43" s="231"/>
      <c r="D43" s="232"/>
      <c r="E43" s="233">
        <f>SUM(E44:E45)</f>
        <v>624</v>
      </c>
      <c r="F43" s="114"/>
      <c r="G43" s="114"/>
      <c r="H43" s="114"/>
      <c r="I43" s="114"/>
      <c r="J43" s="327"/>
      <c r="K43" s="282"/>
      <c r="L43" s="328"/>
      <c r="M43" s="114"/>
      <c r="N43" s="114"/>
      <c r="O43" s="114"/>
    </row>
    <row r="44" spans="1:15" s="64" customFormat="1" ht="54.75" customHeight="1">
      <c r="A44" s="234">
        <v>25</v>
      </c>
      <c r="B44" s="235" t="s">
        <v>149</v>
      </c>
      <c r="C44" s="236" t="s">
        <v>150</v>
      </c>
      <c r="D44" s="237" t="s">
        <v>27</v>
      </c>
      <c r="E44" s="180">
        <v>287</v>
      </c>
      <c r="F44" s="236"/>
      <c r="G44" s="238" t="s">
        <v>151</v>
      </c>
      <c r="H44" s="236" t="s">
        <v>152</v>
      </c>
      <c r="I44" s="329" t="s">
        <v>153</v>
      </c>
      <c r="J44" s="236" t="s">
        <v>154</v>
      </c>
      <c r="K44" s="236" t="s">
        <v>155</v>
      </c>
      <c r="L44" s="236" t="s">
        <v>155</v>
      </c>
      <c r="M44" s="236">
        <v>1506</v>
      </c>
      <c r="N44" s="236">
        <v>6023</v>
      </c>
      <c r="O44" s="330"/>
    </row>
    <row r="45" spans="1:15" s="64" customFormat="1" ht="55.5" customHeight="1">
      <c r="A45" s="239">
        <v>26</v>
      </c>
      <c r="B45" s="118" t="s">
        <v>156</v>
      </c>
      <c r="C45" s="38" t="s">
        <v>150</v>
      </c>
      <c r="D45" s="237" t="s">
        <v>27</v>
      </c>
      <c r="E45" s="180">
        <v>337</v>
      </c>
      <c r="F45" s="38"/>
      <c r="G45" s="178" t="s">
        <v>151</v>
      </c>
      <c r="H45" s="38" t="s">
        <v>157</v>
      </c>
      <c r="I45" s="331" t="s">
        <v>158</v>
      </c>
      <c r="J45" s="38" t="s">
        <v>154</v>
      </c>
      <c r="K45" s="38" t="s">
        <v>159</v>
      </c>
      <c r="L45" s="38" t="s">
        <v>159</v>
      </c>
      <c r="M45" s="38">
        <v>410</v>
      </c>
      <c r="N45" s="38">
        <v>1836</v>
      </c>
      <c r="O45" s="330"/>
    </row>
    <row r="46" spans="1:15" s="63" customFormat="1" ht="39.75" customHeight="1">
      <c r="A46" s="231" t="s">
        <v>34</v>
      </c>
      <c r="B46" s="230" t="s">
        <v>160</v>
      </c>
      <c r="C46" s="231"/>
      <c r="D46" s="232"/>
      <c r="E46" s="233">
        <f>SUM(E47:E49)</f>
        <v>1490</v>
      </c>
      <c r="F46" s="231"/>
      <c r="G46" s="114"/>
      <c r="H46" s="114"/>
      <c r="I46" s="114"/>
      <c r="J46" s="327"/>
      <c r="K46" s="282"/>
      <c r="L46" s="328"/>
      <c r="M46" s="114"/>
      <c r="N46" s="114"/>
      <c r="O46" s="330"/>
    </row>
    <row r="47" spans="1:15" s="64" customFormat="1" ht="72" customHeight="1">
      <c r="A47" s="239">
        <v>27</v>
      </c>
      <c r="B47" s="240" t="s">
        <v>161</v>
      </c>
      <c r="C47" s="38" t="s">
        <v>150</v>
      </c>
      <c r="D47" s="237" t="s">
        <v>27</v>
      </c>
      <c r="E47" s="117">
        <v>112</v>
      </c>
      <c r="F47" s="38"/>
      <c r="G47" s="178" t="s">
        <v>151</v>
      </c>
      <c r="H47" s="38" t="s">
        <v>162</v>
      </c>
      <c r="I47" s="331" t="s">
        <v>163</v>
      </c>
      <c r="J47" s="38" t="s">
        <v>154</v>
      </c>
      <c r="K47" s="332" t="s">
        <v>164</v>
      </c>
      <c r="L47" s="332" t="s">
        <v>165</v>
      </c>
      <c r="M47" s="38">
        <v>741</v>
      </c>
      <c r="N47" s="38">
        <v>2978</v>
      </c>
      <c r="O47" s="330"/>
    </row>
    <row r="48" spans="1:15" s="64" customFormat="1" ht="87.75" customHeight="1">
      <c r="A48" s="119">
        <v>28</v>
      </c>
      <c r="B48" s="118" t="s">
        <v>166</v>
      </c>
      <c r="C48" s="38" t="s">
        <v>150</v>
      </c>
      <c r="D48" s="237" t="s">
        <v>27</v>
      </c>
      <c r="E48" s="117">
        <v>1313</v>
      </c>
      <c r="F48" s="241"/>
      <c r="G48" s="178" t="s">
        <v>151</v>
      </c>
      <c r="H48" s="182" t="s">
        <v>167</v>
      </c>
      <c r="I48" s="331" t="s">
        <v>168</v>
      </c>
      <c r="J48" s="38" t="s">
        <v>154</v>
      </c>
      <c r="K48" s="305" t="s">
        <v>169</v>
      </c>
      <c r="L48" s="305" t="s">
        <v>169</v>
      </c>
      <c r="M48" s="330">
        <v>2431</v>
      </c>
      <c r="N48" s="38">
        <v>9723</v>
      </c>
      <c r="O48" s="330"/>
    </row>
    <row r="49" spans="1:15" s="62" customFormat="1" ht="93" customHeight="1">
      <c r="A49" s="133">
        <v>29</v>
      </c>
      <c r="B49" s="56" t="s">
        <v>170</v>
      </c>
      <c r="C49" s="36" t="s">
        <v>150</v>
      </c>
      <c r="D49" s="222" t="s">
        <v>27</v>
      </c>
      <c r="E49" s="160">
        <v>65</v>
      </c>
      <c r="F49" s="114"/>
      <c r="G49" s="242" t="s">
        <v>151</v>
      </c>
      <c r="H49" s="182" t="s">
        <v>171</v>
      </c>
      <c r="I49" s="333" t="s">
        <v>172</v>
      </c>
      <c r="J49" s="36" t="s">
        <v>154</v>
      </c>
      <c r="K49" s="56" t="s">
        <v>173</v>
      </c>
      <c r="L49" s="56" t="s">
        <v>173</v>
      </c>
      <c r="M49" s="334">
        <v>1845</v>
      </c>
      <c r="N49" s="36">
        <v>7377</v>
      </c>
      <c r="O49" s="330"/>
    </row>
    <row r="50" spans="1:15" s="63" customFormat="1" ht="43.5" customHeight="1">
      <c r="A50" s="231" t="s">
        <v>174</v>
      </c>
      <c r="B50" s="230" t="s">
        <v>175</v>
      </c>
      <c r="C50" s="231"/>
      <c r="D50" s="232"/>
      <c r="E50" s="233">
        <f>SUM(E51:E51)</f>
        <v>880</v>
      </c>
      <c r="F50" s="114"/>
      <c r="G50" s="114"/>
      <c r="H50" s="114"/>
      <c r="I50" s="114"/>
      <c r="J50" s="327"/>
      <c r="K50" s="282"/>
      <c r="L50" s="328"/>
      <c r="M50" s="114"/>
      <c r="N50" s="114"/>
      <c r="O50" s="114"/>
    </row>
    <row r="51" spans="1:15" s="62" customFormat="1" ht="75.75" customHeight="1">
      <c r="A51" s="243">
        <v>30</v>
      </c>
      <c r="B51" s="56" t="s">
        <v>176</v>
      </c>
      <c r="C51" s="36" t="s">
        <v>150</v>
      </c>
      <c r="D51" s="222" t="s">
        <v>27</v>
      </c>
      <c r="E51" s="160">
        <v>880</v>
      </c>
      <c r="F51" s="56"/>
      <c r="G51" s="133" t="s">
        <v>151</v>
      </c>
      <c r="H51" s="36" t="s">
        <v>177</v>
      </c>
      <c r="I51" s="333" t="s">
        <v>178</v>
      </c>
      <c r="J51" s="36" t="s">
        <v>154</v>
      </c>
      <c r="K51" s="305" t="s">
        <v>179</v>
      </c>
      <c r="L51" s="305" t="s">
        <v>179</v>
      </c>
      <c r="M51" s="36">
        <v>264</v>
      </c>
      <c r="N51" s="36">
        <v>752</v>
      </c>
      <c r="O51" s="330"/>
    </row>
    <row r="52" spans="1:15" s="62" customFormat="1" ht="31.5" customHeight="1">
      <c r="A52" s="244" t="s">
        <v>180</v>
      </c>
      <c r="B52" s="245" t="s">
        <v>181</v>
      </c>
      <c r="C52" s="246"/>
      <c r="D52" s="247"/>
      <c r="E52" s="248">
        <v>4060</v>
      </c>
      <c r="F52" s="56"/>
      <c r="G52" s="133"/>
      <c r="H52" s="36"/>
      <c r="I52" s="333"/>
      <c r="J52" s="152"/>
      <c r="K52" s="335"/>
      <c r="L52" s="335"/>
      <c r="M52" s="36"/>
      <c r="N52" s="36"/>
      <c r="O52" s="336"/>
    </row>
    <row r="53" spans="1:15" s="62" customFormat="1" ht="225.75" customHeight="1">
      <c r="A53" s="244">
        <v>31</v>
      </c>
      <c r="B53" s="56" t="s">
        <v>182</v>
      </c>
      <c r="C53" s="36" t="s">
        <v>150</v>
      </c>
      <c r="D53" s="222" t="s">
        <v>183</v>
      </c>
      <c r="E53" s="160">
        <v>4060</v>
      </c>
      <c r="F53" s="56"/>
      <c r="G53" s="133" t="s">
        <v>151</v>
      </c>
      <c r="H53" s="36" t="s">
        <v>184</v>
      </c>
      <c r="I53" s="333" t="s">
        <v>153</v>
      </c>
      <c r="J53" s="36" t="s">
        <v>154</v>
      </c>
      <c r="K53" s="305" t="s">
        <v>185</v>
      </c>
      <c r="L53" s="305" t="s">
        <v>185</v>
      </c>
      <c r="M53" s="36">
        <v>4438</v>
      </c>
      <c r="N53" s="36">
        <v>15062</v>
      </c>
      <c r="O53" s="336"/>
    </row>
    <row r="54" spans="1:46" s="58" customFormat="1" ht="43.5" customHeight="1">
      <c r="A54" s="212" t="s">
        <v>186</v>
      </c>
      <c r="B54" s="213"/>
      <c r="C54" s="212"/>
      <c r="D54" s="101"/>
      <c r="E54" s="106">
        <f>SUM(E55,E103,E128,E132)</f>
        <v>39585</v>
      </c>
      <c r="F54" s="214"/>
      <c r="G54" s="249"/>
      <c r="H54" s="214"/>
      <c r="I54" s="214"/>
      <c r="J54" s="152"/>
      <c r="K54" s="320"/>
      <c r="L54" s="321"/>
      <c r="M54" s="214">
        <f>SUM(M55:M133)</f>
        <v>102747.56000000001</v>
      </c>
      <c r="N54" s="271">
        <f>SUM(N55:N133)</f>
        <v>319622.64</v>
      </c>
      <c r="O54" s="32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row>
    <row r="55" spans="1:46" s="58" customFormat="1" ht="52.5" customHeight="1">
      <c r="A55" s="250" t="s">
        <v>23</v>
      </c>
      <c r="B55" s="251" t="s">
        <v>187</v>
      </c>
      <c r="C55" s="252"/>
      <c r="D55" s="253"/>
      <c r="E55" s="106">
        <f>SUM(E56,E78,E96,E98)</f>
        <v>18318</v>
      </c>
      <c r="F55" s="214"/>
      <c r="G55" s="249"/>
      <c r="H55" s="214"/>
      <c r="I55" s="214"/>
      <c r="J55" s="250"/>
      <c r="K55" s="320"/>
      <c r="L55" s="321"/>
      <c r="M55" s="214"/>
      <c r="N55" s="214"/>
      <c r="O55" s="32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row>
    <row r="56" spans="1:16" s="69" customFormat="1" ht="42" customHeight="1">
      <c r="A56" s="254" t="s">
        <v>188</v>
      </c>
      <c r="B56" s="255" t="s">
        <v>189</v>
      </c>
      <c r="C56" s="256"/>
      <c r="D56" s="112"/>
      <c r="E56" s="220">
        <f>SUM(E57:E77)</f>
        <v>3289.0000000000005</v>
      </c>
      <c r="F56" s="221"/>
      <c r="G56" s="249"/>
      <c r="H56" s="221"/>
      <c r="I56" s="221"/>
      <c r="J56" s="323"/>
      <c r="K56" s="337"/>
      <c r="L56" s="337"/>
      <c r="M56" s="221"/>
      <c r="N56" s="221"/>
      <c r="O56" s="218"/>
      <c r="P56" s="62"/>
    </row>
    <row r="57" spans="1:15" s="64" customFormat="1" ht="42" customHeight="1">
      <c r="A57" s="115">
        <v>32</v>
      </c>
      <c r="B57" s="257" t="s">
        <v>190</v>
      </c>
      <c r="C57" s="38" t="s">
        <v>150</v>
      </c>
      <c r="D57" s="116" t="s">
        <v>27</v>
      </c>
      <c r="E57" s="258">
        <v>193.2</v>
      </c>
      <c r="F57" s="259"/>
      <c r="G57" s="260" t="s">
        <v>191</v>
      </c>
      <c r="H57" s="166" t="s">
        <v>192</v>
      </c>
      <c r="I57" s="284">
        <v>2019.8</v>
      </c>
      <c r="J57" s="166" t="s">
        <v>193</v>
      </c>
      <c r="K57" s="338" t="s">
        <v>194</v>
      </c>
      <c r="L57" s="338" t="s">
        <v>194</v>
      </c>
      <c r="M57" s="166">
        <v>753</v>
      </c>
      <c r="N57" s="38">
        <v>3000</v>
      </c>
      <c r="O57" s="339"/>
    </row>
    <row r="58" spans="1:15" s="64" customFormat="1" ht="55.5" customHeight="1">
      <c r="A58" s="164">
        <v>33</v>
      </c>
      <c r="B58" s="261" t="s">
        <v>195</v>
      </c>
      <c r="C58" s="38" t="s">
        <v>150</v>
      </c>
      <c r="D58" s="116" t="s">
        <v>27</v>
      </c>
      <c r="E58" s="258">
        <v>90.88</v>
      </c>
      <c r="F58" s="259"/>
      <c r="G58" s="260" t="s">
        <v>191</v>
      </c>
      <c r="H58" s="166" t="s">
        <v>162</v>
      </c>
      <c r="I58" s="311">
        <v>2019.8</v>
      </c>
      <c r="J58" s="166" t="s">
        <v>193</v>
      </c>
      <c r="K58" s="338" t="s">
        <v>196</v>
      </c>
      <c r="L58" s="338" t="s">
        <v>196</v>
      </c>
      <c r="M58" s="166">
        <v>496</v>
      </c>
      <c r="N58" s="38">
        <v>2000</v>
      </c>
      <c r="O58" s="339"/>
    </row>
    <row r="59" spans="1:15" s="64" customFormat="1" ht="42" customHeight="1">
      <c r="A59" s="115">
        <v>34</v>
      </c>
      <c r="B59" s="257" t="s">
        <v>197</v>
      </c>
      <c r="C59" s="38" t="s">
        <v>150</v>
      </c>
      <c r="D59" s="116" t="s">
        <v>27</v>
      </c>
      <c r="E59" s="258">
        <v>299.46</v>
      </c>
      <c r="F59" s="259"/>
      <c r="G59" s="260" t="s">
        <v>191</v>
      </c>
      <c r="H59" s="166" t="s">
        <v>198</v>
      </c>
      <c r="I59" s="284">
        <v>2019.8</v>
      </c>
      <c r="J59" s="166" t="s">
        <v>193</v>
      </c>
      <c r="K59" s="338" t="s">
        <v>199</v>
      </c>
      <c r="L59" s="338" t="s">
        <v>199</v>
      </c>
      <c r="M59" s="166">
        <v>744</v>
      </c>
      <c r="N59" s="38">
        <v>3000</v>
      </c>
      <c r="O59" s="339"/>
    </row>
    <row r="60" spans="1:15" s="64" customFormat="1" ht="45" customHeight="1">
      <c r="A60" s="164">
        <v>35</v>
      </c>
      <c r="B60" s="257" t="s">
        <v>200</v>
      </c>
      <c r="C60" s="38" t="s">
        <v>150</v>
      </c>
      <c r="D60" s="116" t="s">
        <v>27</v>
      </c>
      <c r="E60" s="258">
        <v>129.7</v>
      </c>
      <c r="F60" s="259"/>
      <c r="G60" s="260" t="s">
        <v>191</v>
      </c>
      <c r="H60" s="166" t="s">
        <v>201</v>
      </c>
      <c r="I60" s="284">
        <v>2019.8</v>
      </c>
      <c r="J60" s="166" t="s">
        <v>193</v>
      </c>
      <c r="K60" s="338" t="s">
        <v>202</v>
      </c>
      <c r="L60" s="338" t="s">
        <v>202</v>
      </c>
      <c r="M60" s="166">
        <v>761</v>
      </c>
      <c r="N60" s="38">
        <v>3000</v>
      </c>
      <c r="O60" s="339"/>
    </row>
    <row r="61" spans="1:15" s="64" customFormat="1" ht="49.5" customHeight="1">
      <c r="A61" s="115">
        <v>36</v>
      </c>
      <c r="B61" s="257" t="s">
        <v>203</v>
      </c>
      <c r="C61" s="38" t="s">
        <v>150</v>
      </c>
      <c r="D61" s="116" t="s">
        <v>27</v>
      </c>
      <c r="E61" s="258">
        <v>121.82</v>
      </c>
      <c r="F61" s="259"/>
      <c r="G61" s="260" t="s">
        <v>191</v>
      </c>
      <c r="H61" s="166" t="s">
        <v>201</v>
      </c>
      <c r="I61" s="284">
        <v>2019.8</v>
      </c>
      <c r="J61" s="166" t="s">
        <v>193</v>
      </c>
      <c r="K61" s="338" t="s">
        <v>204</v>
      </c>
      <c r="L61" s="338" t="s">
        <v>204</v>
      </c>
      <c r="M61" s="166">
        <v>836</v>
      </c>
      <c r="N61" s="38">
        <v>3500</v>
      </c>
      <c r="O61" s="339"/>
    </row>
    <row r="62" spans="1:15" s="64" customFormat="1" ht="45.75" customHeight="1">
      <c r="A62" s="164">
        <v>37</v>
      </c>
      <c r="B62" s="165" t="s">
        <v>205</v>
      </c>
      <c r="C62" s="38" t="s">
        <v>150</v>
      </c>
      <c r="D62" s="116" t="s">
        <v>27</v>
      </c>
      <c r="E62" s="258">
        <v>230.9</v>
      </c>
      <c r="F62" s="259"/>
      <c r="G62" s="260" t="s">
        <v>191</v>
      </c>
      <c r="H62" s="166" t="s">
        <v>201</v>
      </c>
      <c r="I62" s="284">
        <v>2019.8</v>
      </c>
      <c r="J62" s="166" t="s">
        <v>193</v>
      </c>
      <c r="K62" s="338" t="s">
        <v>206</v>
      </c>
      <c r="L62" s="338" t="s">
        <v>206</v>
      </c>
      <c r="M62" s="166">
        <v>748</v>
      </c>
      <c r="N62" s="38">
        <v>3000</v>
      </c>
      <c r="O62" s="339"/>
    </row>
    <row r="63" spans="1:15" s="64" customFormat="1" ht="48.75" customHeight="1">
      <c r="A63" s="115">
        <v>38</v>
      </c>
      <c r="B63" s="257" t="s">
        <v>207</v>
      </c>
      <c r="C63" s="38" t="s">
        <v>150</v>
      </c>
      <c r="D63" s="116" t="s">
        <v>27</v>
      </c>
      <c r="E63" s="258">
        <v>166.59</v>
      </c>
      <c r="F63" s="259"/>
      <c r="G63" s="260" t="s">
        <v>191</v>
      </c>
      <c r="H63" s="166" t="s">
        <v>201</v>
      </c>
      <c r="I63" s="284">
        <v>2019.8</v>
      </c>
      <c r="J63" s="166" t="s">
        <v>193</v>
      </c>
      <c r="K63" s="338" t="s">
        <v>208</v>
      </c>
      <c r="L63" s="338" t="s">
        <v>208</v>
      </c>
      <c r="M63" s="166">
        <v>739</v>
      </c>
      <c r="N63" s="38">
        <v>3000</v>
      </c>
      <c r="O63" s="339"/>
    </row>
    <row r="64" spans="1:15" s="64" customFormat="1" ht="48" customHeight="1">
      <c r="A64" s="164">
        <v>39</v>
      </c>
      <c r="B64" s="257" t="s">
        <v>209</v>
      </c>
      <c r="C64" s="38" t="s">
        <v>150</v>
      </c>
      <c r="D64" s="116" t="s">
        <v>27</v>
      </c>
      <c r="E64" s="258">
        <v>110.99</v>
      </c>
      <c r="F64" s="259"/>
      <c r="G64" s="260" t="s">
        <v>191</v>
      </c>
      <c r="H64" s="166" t="s">
        <v>210</v>
      </c>
      <c r="I64" s="284">
        <v>2019.8</v>
      </c>
      <c r="J64" s="166" t="s">
        <v>193</v>
      </c>
      <c r="K64" s="338" t="s">
        <v>211</v>
      </c>
      <c r="L64" s="338" t="s">
        <v>211</v>
      </c>
      <c r="M64" s="166">
        <v>496</v>
      </c>
      <c r="N64" s="38">
        <v>2000</v>
      </c>
      <c r="O64" s="339"/>
    </row>
    <row r="65" spans="1:15" s="64" customFormat="1" ht="60.75" customHeight="1">
      <c r="A65" s="115">
        <v>40</v>
      </c>
      <c r="B65" s="257" t="s">
        <v>212</v>
      </c>
      <c r="C65" s="38" t="s">
        <v>150</v>
      </c>
      <c r="D65" s="116" t="s">
        <v>27</v>
      </c>
      <c r="E65" s="258">
        <v>188.17</v>
      </c>
      <c r="F65" s="259"/>
      <c r="G65" s="260" t="s">
        <v>191</v>
      </c>
      <c r="H65" s="166" t="s">
        <v>213</v>
      </c>
      <c r="I65" s="284">
        <v>2019.8</v>
      </c>
      <c r="J65" s="166" t="s">
        <v>193</v>
      </c>
      <c r="K65" s="338" t="s">
        <v>214</v>
      </c>
      <c r="L65" s="338" t="s">
        <v>214</v>
      </c>
      <c r="M65" s="166">
        <v>997</v>
      </c>
      <c r="N65" s="38">
        <v>4000</v>
      </c>
      <c r="O65" s="339"/>
    </row>
    <row r="66" spans="1:15" s="64" customFormat="1" ht="51" customHeight="1">
      <c r="A66" s="164">
        <v>41</v>
      </c>
      <c r="B66" s="257" t="s">
        <v>215</v>
      </c>
      <c r="C66" s="38" t="s">
        <v>150</v>
      </c>
      <c r="D66" s="116" t="s">
        <v>27</v>
      </c>
      <c r="E66" s="258">
        <v>197.85</v>
      </c>
      <c r="F66" s="259"/>
      <c r="G66" s="260" t="s">
        <v>191</v>
      </c>
      <c r="H66" s="166" t="s">
        <v>216</v>
      </c>
      <c r="I66" s="284">
        <v>2019.8</v>
      </c>
      <c r="J66" s="166" t="s">
        <v>193</v>
      </c>
      <c r="K66" s="338" t="s">
        <v>217</v>
      </c>
      <c r="L66" s="338" t="s">
        <v>217</v>
      </c>
      <c r="M66" s="166">
        <v>986</v>
      </c>
      <c r="N66" s="38">
        <v>4000</v>
      </c>
      <c r="O66" s="339"/>
    </row>
    <row r="67" spans="1:15" s="64" customFormat="1" ht="67.5" customHeight="1">
      <c r="A67" s="115">
        <v>42</v>
      </c>
      <c r="B67" s="257" t="s">
        <v>218</v>
      </c>
      <c r="C67" s="38" t="s">
        <v>150</v>
      </c>
      <c r="D67" s="116" t="s">
        <v>27</v>
      </c>
      <c r="E67" s="258">
        <v>265.39</v>
      </c>
      <c r="F67" s="259"/>
      <c r="G67" s="260" t="s">
        <v>191</v>
      </c>
      <c r="H67" s="166" t="s">
        <v>219</v>
      </c>
      <c r="I67" s="284">
        <v>2019.8</v>
      </c>
      <c r="J67" s="166" t="s">
        <v>193</v>
      </c>
      <c r="K67" s="338" t="s">
        <v>220</v>
      </c>
      <c r="L67" s="338" t="s">
        <v>220</v>
      </c>
      <c r="M67" s="166">
        <v>761</v>
      </c>
      <c r="N67" s="38">
        <v>3000</v>
      </c>
      <c r="O67" s="339"/>
    </row>
    <row r="68" spans="1:15" s="64" customFormat="1" ht="57" customHeight="1">
      <c r="A68" s="164">
        <v>43</v>
      </c>
      <c r="B68" s="257" t="s">
        <v>221</v>
      </c>
      <c r="C68" s="38" t="s">
        <v>150</v>
      </c>
      <c r="D68" s="116" t="s">
        <v>27</v>
      </c>
      <c r="E68" s="258">
        <v>126.57</v>
      </c>
      <c r="F68" s="259"/>
      <c r="G68" s="260" t="s">
        <v>191</v>
      </c>
      <c r="H68" s="166" t="s">
        <v>222</v>
      </c>
      <c r="I68" s="284">
        <v>2019.8</v>
      </c>
      <c r="J68" s="166" t="s">
        <v>193</v>
      </c>
      <c r="K68" s="338" t="s">
        <v>223</v>
      </c>
      <c r="L68" s="338" t="s">
        <v>223</v>
      </c>
      <c r="M68" s="166">
        <v>752</v>
      </c>
      <c r="N68" s="38">
        <v>3000</v>
      </c>
      <c r="O68" s="339"/>
    </row>
    <row r="69" spans="1:15" s="64" customFormat="1" ht="57" customHeight="1">
      <c r="A69" s="115">
        <v>44</v>
      </c>
      <c r="B69" s="257" t="s">
        <v>224</v>
      </c>
      <c r="C69" s="38" t="s">
        <v>150</v>
      </c>
      <c r="D69" s="116" t="s">
        <v>27</v>
      </c>
      <c r="E69" s="258">
        <v>56</v>
      </c>
      <c r="F69" s="259"/>
      <c r="G69" s="260" t="s">
        <v>191</v>
      </c>
      <c r="H69" s="166" t="s">
        <v>225</v>
      </c>
      <c r="I69" s="284">
        <v>2019.8</v>
      </c>
      <c r="J69" s="166" t="s">
        <v>193</v>
      </c>
      <c r="K69" s="338" t="s">
        <v>226</v>
      </c>
      <c r="L69" s="338" t="s">
        <v>226</v>
      </c>
      <c r="M69" s="166">
        <v>196</v>
      </c>
      <c r="N69" s="38" t="s">
        <v>227</v>
      </c>
      <c r="O69" s="339"/>
    </row>
    <row r="70" spans="1:15" s="64" customFormat="1" ht="82.5" customHeight="1">
      <c r="A70" s="164">
        <v>45</v>
      </c>
      <c r="B70" s="257" t="s">
        <v>228</v>
      </c>
      <c r="C70" s="38" t="s">
        <v>150</v>
      </c>
      <c r="D70" s="116" t="s">
        <v>27</v>
      </c>
      <c r="E70" s="258">
        <v>146</v>
      </c>
      <c r="F70" s="259"/>
      <c r="G70" s="260" t="s">
        <v>191</v>
      </c>
      <c r="H70" s="166" t="s">
        <v>229</v>
      </c>
      <c r="I70" s="284">
        <v>2019.8</v>
      </c>
      <c r="J70" s="166" t="s">
        <v>193</v>
      </c>
      <c r="K70" s="338" t="s">
        <v>230</v>
      </c>
      <c r="L70" s="338" t="s">
        <v>230</v>
      </c>
      <c r="M70" s="166">
        <v>503</v>
      </c>
      <c r="N70" s="38" t="s">
        <v>231</v>
      </c>
      <c r="O70" s="339"/>
    </row>
    <row r="71" spans="1:15" s="64" customFormat="1" ht="57" customHeight="1">
      <c r="A71" s="115">
        <v>46</v>
      </c>
      <c r="B71" s="257" t="s">
        <v>232</v>
      </c>
      <c r="C71" s="38" t="s">
        <v>150</v>
      </c>
      <c r="D71" s="116" t="s">
        <v>27</v>
      </c>
      <c r="E71" s="258">
        <v>126.4</v>
      </c>
      <c r="F71" s="259"/>
      <c r="G71" s="260" t="s">
        <v>191</v>
      </c>
      <c r="H71" s="166" t="s">
        <v>233</v>
      </c>
      <c r="I71" s="284">
        <v>2019.8</v>
      </c>
      <c r="J71" s="166" t="s">
        <v>193</v>
      </c>
      <c r="K71" s="338" t="s">
        <v>234</v>
      </c>
      <c r="L71" s="338" t="s">
        <v>234</v>
      </c>
      <c r="M71" s="166">
        <v>508</v>
      </c>
      <c r="N71" s="38" t="s">
        <v>231</v>
      </c>
      <c r="O71" s="339"/>
    </row>
    <row r="72" spans="1:15" s="64" customFormat="1" ht="51.75" customHeight="1">
      <c r="A72" s="164">
        <v>47</v>
      </c>
      <c r="B72" s="257" t="s">
        <v>235</v>
      </c>
      <c r="C72" s="38" t="s">
        <v>150</v>
      </c>
      <c r="D72" s="116" t="s">
        <v>27</v>
      </c>
      <c r="E72" s="258">
        <v>88</v>
      </c>
      <c r="F72" s="259"/>
      <c r="G72" s="260" t="s">
        <v>191</v>
      </c>
      <c r="H72" s="166" t="s">
        <v>236</v>
      </c>
      <c r="I72" s="284">
        <v>2019.8</v>
      </c>
      <c r="J72" s="166" t="s">
        <v>193</v>
      </c>
      <c r="K72" s="338" t="s">
        <v>237</v>
      </c>
      <c r="L72" s="338" t="s">
        <v>237</v>
      </c>
      <c r="M72" s="166">
        <v>297</v>
      </c>
      <c r="N72" s="38" t="s">
        <v>238</v>
      </c>
      <c r="O72" s="339"/>
    </row>
    <row r="73" spans="1:15" s="64" customFormat="1" ht="48.75" customHeight="1">
      <c r="A73" s="115">
        <v>48</v>
      </c>
      <c r="B73" s="257" t="s">
        <v>239</v>
      </c>
      <c r="C73" s="38" t="s">
        <v>150</v>
      </c>
      <c r="D73" s="116" t="s">
        <v>27</v>
      </c>
      <c r="E73" s="258">
        <v>72</v>
      </c>
      <c r="F73" s="259"/>
      <c r="G73" s="260" t="s">
        <v>191</v>
      </c>
      <c r="H73" s="166" t="s">
        <v>236</v>
      </c>
      <c r="I73" s="284">
        <v>2019.8</v>
      </c>
      <c r="J73" s="166" t="s">
        <v>193</v>
      </c>
      <c r="K73" s="338" t="s">
        <v>240</v>
      </c>
      <c r="L73" s="338" t="s">
        <v>240</v>
      </c>
      <c r="M73" s="166">
        <v>253</v>
      </c>
      <c r="N73" s="38" t="s">
        <v>241</v>
      </c>
      <c r="O73" s="339"/>
    </row>
    <row r="74" spans="1:15" s="64" customFormat="1" ht="57" customHeight="1">
      <c r="A74" s="164">
        <v>49</v>
      </c>
      <c r="B74" s="340" t="s">
        <v>242</v>
      </c>
      <c r="C74" s="38" t="s">
        <v>150</v>
      </c>
      <c r="D74" s="116" t="s">
        <v>27</v>
      </c>
      <c r="E74" s="258">
        <v>133.38</v>
      </c>
      <c r="F74" s="259"/>
      <c r="G74" s="260" t="s">
        <v>191</v>
      </c>
      <c r="H74" s="166" t="s">
        <v>243</v>
      </c>
      <c r="I74" s="284">
        <v>2019.8</v>
      </c>
      <c r="J74" s="166" t="s">
        <v>193</v>
      </c>
      <c r="K74" s="338" t="s">
        <v>244</v>
      </c>
      <c r="L74" s="338" t="s">
        <v>244</v>
      </c>
      <c r="M74" s="166">
        <v>625</v>
      </c>
      <c r="N74" s="38">
        <v>2500</v>
      </c>
      <c r="O74" s="339"/>
    </row>
    <row r="75" spans="1:15" s="64" customFormat="1" ht="57" customHeight="1">
      <c r="A75" s="115">
        <v>50</v>
      </c>
      <c r="B75" s="257" t="s">
        <v>245</v>
      </c>
      <c r="C75" s="38" t="s">
        <v>150</v>
      </c>
      <c r="D75" s="116" t="s">
        <v>27</v>
      </c>
      <c r="E75" s="258">
        <v>217.9</v>
      </c>
      <c r="F75" s="259"/>
      <c r="G75" s="260" t="s">
        <v>191</v>
      </c>
      <c r="H75" s="166" t="s">
        <v>246</v>
      </c>
      <c r="I75" s="284">
        <v>2019.8</v>
      </c>
      <c r="J75" s="166" t="s">
        <v>193</v>
      </c>
      <c r="K75" s="338" t="s">
        <v>247</v>
      </c>
      <c r="L75" s="338" t="s">
        <v>247</v>
      </c>
      <c r="M75" s="166">
        <v>749</v>
      </c>
      <c r="N75" s="38">
        <v>3000</v>
      </c>
      <c r="O75" s="339"/>
    </row>
    <row r="76" spans="1:15" s="64" customFormat="1" ht="58.5" customHeight="1">
      <c r="A76" s="164">
        <v>51</v>
      </c>
      <c r="B76" s="261" t="s">
        <v>248</v>
      </c>
      <c r="C76" s="166" t="s">
        <v>150</v>
      </c>
      <c r="D76" s="116" t="s">
        <v>27</v>
      </c>
      <c r="E76" s="341">
        <v>285.8</v>
      </c>
      <c r="F76" s="311"/>
      <c r="G76" s="342" t="s">
        <v>191</v>
      </c>
      <c r="H76" s="166" t="s">
        <v>249</v>
      </c>
      <c r="I76" s="311">
        <v>2019.8</v>
      </c>
      <c r="J76" s="166" t="s">
        <v>193</v>
      </c>
      <c r="K76" s="380" t="s">
        <v>250</v>
      </c>
      <c r="L76" s="380" t="s">
        <v>250</v>
      </c>
      <c r="M76" s="166">
        <v>1004</v>
      </c>
      <c r="N76" s="311">
        <v>4000</v>
      </c>
      <c r="O76" s="339"/>
    </row>
    <row r="77" spans="1:15" s="64" customFormat="1" ht="67.5" customHeight="1">
      <c r="A77" s="115">
        <v>52</v>
      </c>
      <c r="B77" s="257" t="s">
        <v>251</v>
      </c>
      <c r="C77" s="38" t="s">
        <v>150</v>
      </c>
      <c r="D77" s="116" t="s">
        <v>27</v>
      </c>
      <c r="E77" s="258">
        <v>42</v>
      </c>
      <c r="F77" s="259"/>
      <c r="G77" s="260" t="s">
        <v>191</v>
      </c>
      <c r="H77" s="166" t="s">
        <v>252</v>
      </c>
      <c r="I77" s="284">
        <v>2019.8</v>
      </c>
      <c r="J77" s="166" t="s">
        <v>193</v>
      </c>
      <c r="K77" s="338" t="s">
        <v>253</v>
      </c>
      <c r="L77" s="338" t="s">
        <v>253</v>
      </c>
      <c r="M77" s="166">
        <v>377</v>
      </c>
      <c r="N77" s="311">
        <v>1500</v>
      </c>
      <c r="O77" s="339"/>
    </row>
    <row r="78" spans="1:15" s="62" customFormat="1" ht="36" customHeight="1">
      <c r="A78" s="135" t="s">
        <v>254</v>
      </c>
      <c r="B78" s="324" t="s">
        <v>255</v>
      </c>
      <c r="C78" s="323"/>
      <c r="D78" s="112"/>
      <c r="E78" s="220">
        <f>SUM(E79:E95)</f>
        <v>12999.999999999998</v>
      </c>
      <c r="F78" s="221"/>
      <c r="G78" s="343"/>
      <c r="H78" s="221"/>
      <c r="I78" s="221"/>
      <c r="J78" s="323"/>
      <c r="K78" s="381"/>
      <c r="L78" s="381"/>
      <c r="M78" s="114"/>
      <c r="N78" s="114"/>
      <c r="O78" s="382"/>
    </row>
    <row r="79" spans="1:15" s="64" customFormat="1" ht="57" customHeight="1">
      <c r="A79" s="115">
        <v>53</v>
      </c>
      <c r="B79" s="344" t="s">
        <v>256</v>
      </c>
      <c r="C79" s="38" t="s">
        <v>150</v>
      </c>
      <c r="D79" s="116" t="s">
        <v>124</v>
      </c>
      <c r="E79" s="345">
        <v>575.93</v>
      </c>
      <c r="F79" s="259"/>
      <c r="G79" s="260" t="s">
        <v>191</v>
      </c>
      <c r="H79" s="346" t="s">
        <v>257</v>
      </c>
      <c r="I79" s="284">
        <v>2019.8</v>
      </c>
      <c r="J79" s="166" t="s">
        <v>193</v>
      </c>
      <c r="K79" s="338" t="s">
        <v>258</v>
      </c>
      <c r="L79" s="338" t="s">
        <v>258</v>
      </c>
      <c r="M79" s="166">
        <v>752</v>
      </c>
      <c r="N79" s="311">
        <v>3000</v>
      </c>
      <c r="O79" s="339"/>
    </row>
    <row r="80" spans="1:15" s="64" customFormat="1" ht="57" customHeight="1">
      <c r="A80" s="164">
        <v>54</v>
      </c>
      <c r="B80" s="344" t="s">
        <v>259</v>
      </c>
      <c r="C80" s="38" t="s">
        <v>150</v>
      </c>
      <c r="D80" s="116" t="s">
        <v>260</v>
      </c>
      <c r="E80" s="345">
        <v>605.18</v>
      </c>
      <c r="F80" s="259"/>
      <c r="G80" s="260" t="s">
        <v>191</v>
      </c>
      <c r="H80" s="346" t="s">
        <v>261</v>
      </c>
      <c r="I80" s="284">
        <v>2019.8</v>
      </c>
      <c r="J80" s="166" t="s">
        <v>193</v>
      </c>
      <c r="K80" s="338" t="s">
        <v>262</v>
      </c>
      <c r="L80" s="338" t="s">
        <v>262</v>
      </c>
      <c r="M80" s="166">
        <v>499</v>
      </c>
      <c r="N80" s="311">
        <v>2000</v>
      </c>
      <c r="O80" s="339"/>
    </row>
    <row r="81" spans="1:15" s="64" customFormat="1" ht="57" customHeight="1">
      <c r="A81" s="115">
        <v>55</v>
      </c>
      <c r="B81" s="344" t="s">
        <v>263</v>
      </c>
      <c r="C81" s="38" t="s">
        <v>150</v>
      </c>
      <c r="D81" s="116" t="s">
        <v>124</v>
      </c>
      <c r="E81" s="345">
        <v>462.7</v>
      </c>
      <c r="F81" s="259"/>
      <c r="G81" s="260" t="s">
        <v>191</v>
      </c>
      <c r="H81" s="346" t="s">
        <v>264</v>
      </c>
      <c r="I81" s="284">
        <v>2019.8</v>
      </c>
      <c r="J81" s="166" t="s">
        <v>193</v>
      </c>
      <c r="K81" s="338" t="s">
        <v>265</v>
      </c>
      <c r="L81" s="338" t="s">
        <v>265</v>
      </c>
      <c r="M81" s="166">
        <v>496</v>
      </c>
      <c r="N81" s="166" t="s">
        <v>231</v>
      </c>
      <c r="O81" s="339"/>
    </row>
    <row r="82" spans="1:15" s="64" customFormat="1" ht="45.75" customHeight="1">
      <c r="A82" s="164">
        <v>56</v>
      </c>
      <c r="B82" s="344" t="s">
        <v>266</v>
      </c>
      <c r="C82" s="38" t="s">
        <v>150</v>
      </c>
      <c r="D82" s="116" t="s">
        <v>260</v>
      </c>
      <c r="E82" s="345">
        <v>577.8</v>
      </c>
      <c r="F82" s="259"/>
      <c r="G82" s="260" t="s">
        <v>191</v>
      </c>
      <c r="H82" s="346" t="s">
        <v>267</v>
      </c>
      <c r="I82" s="284">
        <v>2019.8</v>
      </c>
      <c r="J82" s="166" t="s">
        <v>193</v>
      </c>
      <c r="K82" s="338" t="s">
        <v>268</v>
      </c>
      <c r="L82" s="338" t="s">
        <v>268</v>
      </c>
      <c r="M82" s="166">
        <v>623</v>
      </c>
      <c r="N82" s="166" t="s">
        <v>269</v>
      </c>
      <c r="O82" s="339"/>
    </row>
    <row r="83" spans="1:15" s="64" customFormat="1" ht="58.5" customHeight="1">
      <c r="A83" s="115">
        <v>57</v>
      </c>
      <c r="B83" s="344" t="s">
        <v>270</v>
      </c>
      <c r="C83" s="38" t="s">
        <v>150</v>
      </c>
      <c r="D83" s="116" t="s">
        <v>260</v>
      </c>
      <c r="E83" s="345">
        <v>891.85</v>
      </c>
      <c r="F83" s="259"/>
      <c r="G83" s="260" t="s">
        <v>191</v>
      </c>
      <c r="H83" s="346" t="s">
        <v>271</v>
      </c>
      <c r="I83" s="284">
        <v>2019.8</v>
      </c>
      <c r="J83" s="166" t="s">
        <v>193</v>
      </c>
      <c r="K83" s="338" t="s">
        <v>272</v>
      </c>
      <c r="L83" s="338" t="s">
        <v>272</v>
      </c>
      <c r="M83" s="166">
        <v>877</v>
      </c>
      <c r="N83" s="166" t="s">
        <v>273</v>
      </c>
      <c r="O83" s="339"/>
    </row>
    <row r="84" spans="1:15" s="64" customFormat="1" ht="57" customHeight="1">
      <c r="A84" s="164">
        <v>58</v>
      </c>
      <c r="B84" s="344" t="s">
        <v>274</v>
      </c>
      <c r="C84" s="38" t="s">
        <v>150</v>
      </c>
      <c r="D84" s="116" t="s">
        <v>124</v>
      </c>
      <c r="E84" s="345">
        <v>719.26</v>
      </c>
      <c r="F84" s="259"/>
      <c r="G84" s="260" t="s">
        <v>191</v>
      </c>
      <c r="H84" s="346" t="s">
        <v>275</v>
      </c>
      <c r="I84" s="284">
        <v>2019.8</v>
      </c>
      <c r="J84" s="166" t="s">
        <v>193</v>
      </c>
      <c r="K84" s="338" t="s">
        <v>276</v>
      </c>
      <c r="L84" s="338" t="s">
        <v>276</v>
      </c>
      <c r="M84" s="166">
        <v>1746</v>
      </c>
      <c r="N84" s="166" t="s">
        <v>277</v>
      </c>
      <c r="O84" s="339"/>
    </row>
    <row r="85" spans="1:15" s="64" customFormat="1" ht="51" customHeight="1">
      <c r="A85" s="115">
        <v>59</v>
      </c>
      <c r="B85" s="344" t="s">
        <v>278</v>
      </c>
      <c r="C85" s="38" t="s">
        <v>150</v>
      </c>
      <c r="D85" s="116" t="s">
        <v>279</v>
      </c>
      <c r="E85" s="345">
        <v>508.94</v>
      </c>
      <c r="F85" s="259"/>
      <c r="G85" s="260" t="s">
        <v>191</v>
      </c>
      <c r="H85" s="346" t="s">
        <v>280</v>
      </c>
      <c r="I85" s="284">
        <v>2019.8</v>
      </c>
      <c r="J85" s="166" t="s">
        <v>193</v>
      </c>
      <c r="K85" s="338" t="s">
        <v>281</v>
      </c>
      <c r="L85" s="338" t="s">
        <v>281</v>
      </c>
      <c r="M85" s="166">
        <v>1251</v>
      </c>
      <c r="N85" s="166" t="s">
        <v>282</v>
      </c>
      <c r="O85" s="339"/>
    </row>
    <row r="86" spans="1:15" s="64" customFormat="1" ht="57" customHeight="1">
      <c r="A86" s="164">
        <v>60</v>
      </c>
      <c r="B86" s="344" t="s">
        <v>283</v>
      </c>
      <c r="C86" s="38" t="s">
        <v>150</v>
      </c>
      <c r="D86" s="116" t="s">
        <v>124</v>
      </c>
      <c r="E86" s="345">
        <v>699.55</v>
      </c>
      <c r="F86" s="259"/>
      <c r="G86" s="260" t="s">
        <v>191</v>
      </c>
      <c r="H86" s="346" t="s">
        <v>284</v>
      </c>
      <c r="I86" s="284">
        <v>2019.8</v>
      </c>
      <c r="J86" s="166" t="s">
        <v>193</v>
      </c>
      <c r="K86" s="338" t="s">
        <v>285</v>
      </c>
      <c r="L86" s="338" t="s">
        <v>285</v>
      </c>
      <c r="M86" s="166">
        <v>1987</v>
      </c>
      <c r="N86" s="166" t="s">
        <v>286</v>
      </c>
      <c r="O86" s="339"/>
    </row>
    <row r="87" spans="1:15" s="64" customFormat="1" ht="51" customHeight="1">
      <c r="A87" s="115">
        <v>61</v>
      </c>
      <c r="B87" s="344" t="s">
        <v>287</v>
      </c>
      <c r="C87" s="38" t="s">
        <v>150</v>
      </c>
      <c r="D87" s="116" t="s">
        <v>260</v>
      </c>
      <c r="E87" s="345">
        <v>1073.38</v>
      </c>
      <c r="F87" s="259"/>
      <c r="G87" s="260" t="s">
        <v>191</v>
      </c>
      <c r="H87" s="346" t="s">
        <v>288</v>
      </c>
      <c r="I87" s="284">
        <v>2019.8</v>
      </c>
      <c r="J87" s="166" t="s">
        <v>193</v>
      </c>
      <c r="K87" s="338" t="s">
        <v>289</v>
      </c>
      <c r="L87" s="338" t="s">
        <v>289</v>
      </c>
      <c r="M87" s="166">
        <v>986</v>
      </c>
      <c r="N87" s="166" t="s">
        <v>290</v>
      </c>
      <c r="O87" s="339"/>
    </row>
    <row r="88" spans="1:15" s="66" customFormat="1" ht="60.75" customHeight="1">
      <c r="A88" s="164">
        <v>62</v>
      </c>
      <c r="B88" s="344" t="s">
        <v>291</v>
      </c>
      <c r="C88" s="38" t="s">
        <v>150</v>
      </c>
      <c r="D88" s="116" t="s">
        <v>260</v>
      </c>
      <c r="E88" s="345">
        <v>404.26</v>
      </c>
      <c r="F88" s="259"/>
      <c r="G88" s="260" t="s">
        <v>191</v>
      </c>
      <c r="H88" s="346" t="s">
        <v>236</v>
      </c>
      <c r="I88" s="284">
        <v>2019.8</v>
      </c>
      <c r="J88" s="166" t="s">
        <v>193</v>
      </c>
      <c r="K88" s="338" t="s">
        <v>292</v>
      </c>
      <c r="L88" s="338" t="s">
        <v>292</v>
      </c>
      <c r="M88" s="166">
        <v>755</v>
      </c>
      <c r="N88" s="166" t="s">
        <v>293</v>
      </c>
      <c r="O88" s="339"/>
    </row>
    <row r="89" spans="1:15" s="66" customFormat="1" ht="52.5" customHeight="1">
      <c r="A89" s="115">
        <v>63</v>
      </c>
      <c r="B89" s="344" t="s">
        <v>294</v>
      </c>
      <c r="C89" s="38" t="s">
        <v>150</v>
      </c>
      <c r="D89" s="116" t="s">
        <v>260</v>
      </c>
      <c r="E89" s="345">
        <v>604.32</v>
      </c>
      <c r="F89" s="259"/>
      <c r="G89" s="260" t="s">
        <v>191</v>
      </c>
      <c r="H89" s="346" t="s">
        <v>295</v>
      </c>
      <c r="I89" s="284">
        <v>2019.8</v>
      </c>
      <c r="J89" s="166" t="s">
        <v>193</v>
      </c>
      <c r="K89" s="338" t="s">
        <v>296</v>
      </c>
      <c r="L89" s="338" t="s">
        <v>296</v>
      </c>
      <c r="M89" s="166">
        <v>739</v>
      </c>
      <c r="N89" s="166" t="s">
        <v>293</v>
      </c>
      <c r="O89" s="339"/>
    </row>
    <row r="90" spans="1:15" s="64" customFormat="1" ht="49.5" customHeight="1">
      <c r="A90" s="164">
        <v>64</v>
      </c>
      <c r="B90" s="344" t="s">
        <v>297</v>
      </c>
      <c r="C90" s="38" t="s">
        <v>150</v>
      </c>
      <c r="D90" s="116" t="s">
        <v>260</v>
      </c>
      <c r="E90" s="345">
        <v>135.2</v>
      </c>
      <c r="F90" s="259"/>
      <c r="G90" s="260" t="s">
        <v>191</v>
      </c>
      <c r="H90" s="346" t="s">
        <v>298</v>
      </c>
      <c r="I90" s="284">
        <v>2019.8</v>
      </c>
      <c r="J90" s="166" t="s">
        <v>193</v>
      </c>
      <c r="K90" s="338" t="s">
        <v>299</v>
      </c>
      <c r="L90" s="338" t="s">
        <v>299</v>
      </c>
      <c r="M90" s="166">
        <v>619</v>
      </c>
      <c r="N90" s="166" t="s">
        <v>269</v>
      </c>
      <c r="O90" s="339"/>
    </row>
    <row r="91" spans="1:15" s="64" customFormat="1" ht="61.5" customHeight="1">
      <c r="A91" s="115">
        <v>65</v>
      </c>
      <c r="B91" s="344" t="s">
        <v>300</v>
      </c>
      <c r="C91" s="38" t="s">
        <v>150</v>
      </c>
      <c r="D91" s="116" t="s">
        <v>279</v>
      </c>
      <c r="E91" s="345">
        <v>1858.8</v>
      </c>
      <c r="F91" s="259"/>
      <c r="G91" s="260" t="s">
        <v>191</v>
      </c>
      <c r="H91" s="346" t="s">
        <v>301</v>
      </c>
      <c r="I91" s="284">
        <v>2019.8</v>
      </c>
      <c r="J91" s="166" t="s">
        <v>193</v>
      </c>
      <c r="K91" s="338" t="s">
        <v>302</v>
      </c>
      <c r="L91" s="338" t="s">
        <v>302</v>
      </c>
      <c r="M91" s="166">
        <v>1752</v>
      </c>
      <c r="N91" s="166" t="s">
        <v>277</v>
      </c>
      <c r="O91" s="339"/>
    </row>
    <row r="92" spans="1:15" s="64" customFormat="1" ht="49.5" customHeight="1">
      <c r="A92" s="164">
        <v>66</v>
      </c>
      <c r="B92" s="344" t="s">
        <v>303</v>
      </c>
      <c r="C92" s="38" t="s">
        <v>150</v>
      </c>
      <c r="D92" s="116" t="s">
        <v>124</v>
      </c>
      <c r="E92" s="345">
        <v>1771.23</v>
      </c>
      <c r="F92" s="259"/>
      <c r="G92" s="260" t="s">
        <v>191</v>
      </c>
      <c r="H92" s="346" t="s">
        <v>304</v>
      </c>
      <c r="I92" s="284">
        <v>2019.8</v>
      </c>
      <c r="J92" s="166" t="s">
        <v>193</v>
      </c>
      <c r="K92" s="338" t="s">
        <v>305</v>
      </c>
      <c r="L92" s="338" t="s">
        <v>305</v>
      </c>
      <c r="M92" s="166">
        <v>3744</v>
      </c>
      <c r="N92" s="166" t="s">
        <v>306</v>
      </c>
      <c r="O92" s="339"/>
    </row>
    <row r="93" spans="1:15" s="66" customFormat="1" ht="49.5" customHeight="1">
      <c r="A93" s="115">
        <v>67</v>
      </c>
      <c r="B93" s="344" t="s">
        <v>307</v>
      </c>
      <c r="C93" s="38" t="s">
        <v>150</v>
      </c>
      <c r="D93" s="116" t="s">
        <v>260</v>
      </c>
      <c r="E93" s="345">
        <v>674.95</v>
      </c>
      <c r="F93" s="259"/>
      <c r="G93" s="260" t="s">
        <v>191</v>
      </c>
      <c r="H93" s="346" t="s">
        <v>308</v>
      </c>
      <c r="I93" s="284">
        <v>2019.8</v>
      </c>
      <c r="J93" s="166" t="s">
        <v>193</v>
      </c>
      <c r="K93" s="338" t="s">
        <v>309</v>
      </c>
      <c r="L93" s="338" t="s">
        <v>309</v>
      </c>
      <c r="M93" s="166">
        <v>623</v>
      </c>
      <c r="N93" s="166" t="s">
        <v>269</v>
      </c>
      <c r="O93" s="339"/>
    </row>
    <row r="94" spans="1:15" s="64" customFormat="1" ht="48" customHeight="1">
      <c r="A94" s="164">
        <v>68</v>
      </c>
      <c r="B94" s="344" t="s">
        <v>310</v>
      </c>
      <c r="C94" s="38" t="s">
        <v>150</v>
      </c>
      <c r="D94" s="116" t="s">
        <v>260</v>
      </c>
      <c r="E94" s="345">
        <v>632.05</v>
      </c>
      <c r="F94" s="259"/>
      <c r="G94" s="260" t="s">
        <v>191</v>
      </c>
      <c r="H94" s="346" t="s">
        <v>311</v>
      </c>
      <c r="I94" s="284">
        <v>2019.8</v>
      </c>
      <c r="J94" s="166" t="s">
        <v>193</v>
      </c>
      <c r="K94" s="338" t="s">
        <v>312</v>
      </c>
      <c r="L94" s="338" t="s">
        <v>312</v>
      </c>
      <c r="M94" s="166">
        <v>1496</v>
      </c>
      <c r="N94" s="166" t="s">
        <v>313</v>
      </c>
      <c r="O94" s="339"/>
    </row>
    <row r="95" spans="1:15" s="64" customFormat="1" ht="48.75" customHeight="1">
      <c r="A95" s="115">
        <v>69</v>
      </c>
      <c r="B95" s="344" t="s">
        <v>314</v>
      </c>
      <c r="C95" s="38" t="s">
        <v>150</v>
      </c>
      <c r="D95" s="116" t="s">
        <v>124</v>
      </c>
      <c r="E95" s="345">
        <v>804.6</v>
      </c>
      <c r="F95" s="259"/>
      <c r="G95" s="260" t="s">
        <v>191</v>
      </c>
      <c r="H95" s="346" t="s">
        <v>315</v>
      </c>
      <c r="I95" s="284">
        <v>2019.8</v>
      </c>
      <c r="J95" s="166" t="s">
        <v>193</v>
      </c>
      <c r="K95" s="338" t="s">
        <v>316</v>
      </c>
      <c r="L95" s="338" t="s">
        <v>316</v>
      </c>
      <c r="M95" s="166">
        <v>1246</v>
      </c>
      <c r="N95" s="166" t="s">
        <v>282</v>
      </c>
      <c r="O95" s="339"/>
    </row>
    <row r="96" spans="1:15" s="69" customFormat="1" ht="28.5" customHeight="1">
      <c r="A96" s="254" t="s">
        <v>90</v>
      </c>
      <c r="B96" s="324" t="s">
        <v>317</v>
      </c>
      <c r="C96" s="323"/>
      <c r="D96" s="112"/>
      <c r="E96" s="220">
        <f>SUM(E97:E97)</f>
        <v>334</v>
      </c>
      <c r="F96" s="221"/>
      <c r="G96" s="343"/>
      <c r="H96" s="221"/>
      <c r="I96" s="221"/>
      <c r="J96" s="323"/>
      <c r="K96" s="217" t="s">
        <v>318</v>
      </c>
      <c r="L96" s="217"/>
      <c r="M96" s="221"/>
      <c r="N96" s="221"/>
      <c r="O96" s="382"/>
    </row>
    <row r="97" spans="1:15" s="62" customFormat="1" ht="73.5" customHeight="1">
      <c r="A97" s="134">
        <v>70</v>
      </c>
      <c r="B97" s="347" t="s">
        <v>319</v>
      </c>
      <c r="C97" s="38" t="s">
        <v>150</v>
      </c>
      <c r="D97" s="116" t="s">
        <v>39</v>
      </c>
      <c r="E97" s="348">
        <v>334</v>
      </c>
      <c r="F97" s="259"/>
      <c r="G97" s="178" t="s">
        <v>191</v>
      </c>
      <c r="H97" s="166" t="s">
        <v>320</v>
      </c>
      <c r="I97" s="284">
        <v>2019.8</v>
      </c>
      <c r="J97" s="166" t="s">
        <v>193</v>
      </c>
      <c r="K97" s="325" t="s">
        <v>321</v>
      </c>
      <c r="L97" s="325" t="s">
        <v>322</v>
      </c>
      <c r="M97" s="383">
        <v>11000</v>
      </c>
      <c r="N97" s="383">
        <v>33500</v>
      </c>
      <c r="O97" s="382"/>
    </row>
    <row r="98" spans="1:15" s="62" customFormat="1" ht="28.5" customHeight="1">
      <c r="A98" s="349" t="s">
        <v>323</v>
      </c>
      <c r="B98" s="350" t="s">
        <v>324</v>
      </c>
      <c r="C98" s="351"/>
      <c r="D98" s="352"/>
      <c r="E98" s="353">
        <f>SUM(E99:E102)</f>
        <v>1695</v>
      </c>
      <c r="F98" s="354"/>
      <c r="G98" s="342"/>
      <c r="H98" s="152"/>
      <c r="I98" s="125"/>
      <c r="J98" s="152"/>
      <c r="K98" s="384"/>
      <c r="L98" s="384"/>
      <c r="M98" s="385"/>
      <c r="N98" s="385"/>
      <c r="O98" s="382"/>
    </row>
    <row r="99" spans="1:15" s="62" customFormat="1" ht="57" customHeight="1">
      <c r="A99" s="135">
        <v>71</v>
      </c>
      <c r="B99" s="355" t="s">
        <v>325</v>
      </c>
      <c r="C99" s="355" t="s">
        <v>150</v>
      </c>
      <c r="D99" s="356" t="s">
        <v>27</v>
      </c>
      <c r="E99" s="348">
        <v>252</v>
      </c>
      <c r="F99" s="259"/>
      <c r="G99" s="178" t="s">
        <v>191</v>
      </c>
      <c r="H99" s="166" t="s">
        <v>326</v>
      </c>
      <c r="I99" s="311">
        <v>2020.4</v>
      </c>
      <c r="J99" s="166" t="s">
        <v>193</v>
      </c>
      <c r="K99" s="326" t="s">
        <v>327</v>
      </c>
      <c r="L99" s="326" t="s">
        <v>327</v>
      </c>
      <c r="M99" s="383">
        <v>134</v>
      </c>
      <c r="N99" s="383">
        <v>600</v>
      </c>
      <c r="O99" s="382"/>
    </row>
    <row r="100" spans="1:15" s="62" customFormat="1" ht="57" customHeight="1">
      <c r="A100" s="135">
        <v>72</v>
      </c>
      <c r="B100" s="355" t="s">
        <v>328</v>
      </c>
      <c r="C100" s="355" t="s">
        <v>150</v>
      </c>
      <c r="D100" s="356" t="s">
        <v>39</v>
      </c>
      <c r="E100" s="348">
        <v>342</v>
      </c>
      <c r="F100" s="259"/>
      <c r="G100" s="178" t="s">
        <v>191</v>
      </c>
      <c r="H100" s="166" t="s">
        <v>329</v>
      </c>
      <c r="I100" s="311">
        <v>2020.4</v>
      </c>
      <c r="J100" s="166" t="s">
        <v>193</v>
      </c>
      <c r="K100" s="338" t="s">
        <v>330</v>
      </c>
      <c r="L100" s="338" t="s">
        <v>330</v>
      </c>
      <c r="M100" s="383">
        <v>450</v>
      </c>
      <c r="N100" s="383">
        <v>2000</v>
      </c>
      <c r="O100" s="382"/>
    </row>
    <row r="101" spans="1:15" s="62" customFormat="1" ht="57" customHeight="1">
      <c r="A101" s="135">
        <v>73</v>
      </c>
      <c r="B101" s="355" t="s">
        <v>331</v>
      </c>
      <c r="C101" s="355" t="s">
        <v>150</v>
      </c>
      <c r="D101" s="356" t="s">
        <v>39</v>
      </c>
      <c r="E101" s="348">
        <v>688</v>
      </c>
      <c r="F101" s="259"/>
      <c r="G101" s="178" t="s">
        <v>191</v>
      </c>
      <c r="H101" s="166" t="s">
        <v>308</v>
      </c>
      <c r="I101" s="311">
        <v>2020.4</v>
      </c>
      <c r="J101" s="166" t="s">
        <v>193</v>
      </c>
      <c r="K101" s="338" t="s">
        <v>332</v>
      </c>
      <c r="L101" s="338" t="s">
        <v>332</v>
      </c>
      <c r="M101" s="383">
        <v>245</v>
      </c>
      <c r="N101" s="383">
        <v>1100</v>
      </c>
      <c r="O101" s="382"/>
    </row>
    <row r="102" spans="1:15" s="62" customFormat="1" ht="57" customHeight="1">
      <c r="A102" s="135">
        <v>74</v>
      </c>
      <c r="B102" s="355" t="s">
        <v>333</v>
      </c>
      <c r="C102" s="355" t="s">
        <v>150</v>
      </c>
      <c r="D102" s="356" t="s">
        <v>39</v>
      </c>
      <c r="E102" s="348">
        <v>413</v>
      </c>
      <c r="F102" s="259"/>
      <c r="G102" s="178" t="s">
        <v>191</v>
      </c>
      <c r="H102" s="166" t="s">
        <v>334</v>
      </c>
      <c r="I102" s="311">
        <v>2020.4</v>
      </c>
      <c r="J102" s="166" t="s">
        <v>193</v>
      </c>
      <c r="K102" s="338" t="s">
        <v>335</v>
      </c>
      <c r="L102" s="338" t="s">
        <v>335</v>
      </c>
      <c r="M102" s="383">
        <v>130</v>
      </c>
      <c r="N102" s="383">
        <v>600</v>
      </c>
      <c r="O102" s="382"/>
    </row>
    <row r="103" spans="1:15" s="62" customFormat="1" ht="33.75" customHeight="1">
      <c r="A103" s="357" t="s">
        <v>336</v>
      </c>
      <c r="B103" s="358" t="s">
        <v>337</v>
      </c>
      <c r="C103" s="359"/>
      <c r="D103" s="360"/>
      <c r="E103" s="361">
        <f>SUM(E104,E116)</f>
        <v>10874</v>
      </c>
      <c r="F103" s="362"/>
      <c r="G103" s="363"/>
      <c r="H103" s="364"/>
      <c r="I103" s="386"/>
      <c r="J103" s="364"/>
      <c r="K103" s="387"/>
      <c r="L103" s="388"/>
      <c r="M103" s="385"/>
      <c r="N103" s="385"/>
      <c r="O103" s="382"/>
    </row>
    <row r="104" spans="1:15" s="69" customFormat="1" ht="33" customHeight="1">
      <c r="A104" s="254" t="s">
        <v>188</v>
      </c>
      <c r="B104" s="217" t="s">
        <v>338</v>
      </c>
      <c r="C104" s="218"/>
      <c r="D104" s="365"/>
      <c r="E104" s="220">
        <f>SUM(E105:E115)</f>
        <v>2572</v>
      </c>
      <c r="F104" s="366"/>
      <c r="G104" s="367"/>
      <c r="H104" s="367"/>
      <c r="I104" s="367"/>
      <c r="J104" s="367"/>
      <c r="K104" s="367"/>
      <c r="L104" s="389"/>
      <c r="M104" s="221"/>
      <c r="N104" s="221"/>
      <c r="O104" s="218"/>
    </row>
    <row r="105" spans="1:15" s="62" customFormat="1" ht="57" customHeight="1">
      <c r="A105" s="134">
        <v>75</v>
      </c>
      <c r="B105" s="118" t="s">
        <v>339</v>
      </c>
      <c r="C105" s="38" t="s">
        <v>150</v>
      </c>
      <c r="D105" s="222" t="s">
        <v>27</v>
      </c>
      <c r="E105" s="368">
        <v>164.4</v>
      </c>
      <c r="F105" s="118"/>
      <c r="G105" s="119" t="s">
        <v>191</v>
      </c>
      <c r="H105" s="182" t="s">
        <v>340</v>
      </c>
      <c r="I105" s="38">
        <v>2020.4</v>
      </c>
      <c r="J105" s="38" t="s">
        <v>193</v>
      </c>
      <c r="K105" s="118" t="s">
        <v>341</v>
      </c>
      <c r="L105" s="118" t="s">
        <v>341</v>
      </c>
      <c r="M105" s="38">
        <v>670</v>
      </c>
      <c r="N105" s="390">
        <v>3315</v>
      </c>
      <c r="O105" s="391"/>
    </row>
    <row r="106" spans="1:15" s="62" customFormat="1" ht="66.75" customHeight="1">
      <c r="A106" s="134">
        <v>76</v>
      </c>
      <c r="B106" s="118" t="s">
        <v>342</v>
      </c>
      <c r="C106" s="38" t="s">
        <v>150</v>
      </c>
      <c r="D106" s="222" t="s">
        <v>27</v>
      </c>
      <c r="E106" s="368">
        <v>296</v>
      </c>
      <c r="F106" s="118"/>
      <c r="G106" s="119" t="s">
        <v>191</v>
      </c>
      <c r="H106" s="182" t="s">
        <v>343</v>
      </c>
      <c r="I106" s="38">
        <v>2020.4</v>
      </c>
      <c r="J106" s="38" t="s">
        <v>193</v>
      </c>
      <c r="K106" s="118" t="s">
        <v>344</v>
      </c>
      <c r="L106" s="118" t="s">
        <v>344</v>
      </c>
      <c r="M106" s="38">
        <v>1730</v>
      </c>
      <c r="N106" s="390">
        <v>8810</v>
      </c>
      <c r="O106" s="392"/>
    </row>
    <row r="107" spans="1:15" s="62" customFormat="1" ht="69" customHeight="1">
      <c r="A107" s="134">
        <v>77</v>
      </c>
      <c r="B107" s="118" t="s">
        <v>345</v>
      </c>
      <c r="C107" s="38" t="s">
        <v>150</v>
      </c>
      <c r="D107" s="222" t="s">
        <v>27</v>
      </c>
      <c r="E107" s="368">
        <v>304.5</v>
      </c>
      <c r="F107" s="118"/>
      <c r="G107" s="119" t="s">
        <v>191</v>
      </c>
      <c r="H107" s="369" t="s">
        <v>346</v>
      </c>
      <c r="I107" s="38">
        <v>2020.4</v>
      </c>
      <c r="J107" s="38" t="s">
        <v>193</v>
      </c>
      <c r="K107" s="118" t="s">
        <v>347</v>
      </c>
      <c r="L107" s="118" t="s">
        <v>347</v>
      </c>
      <c r="M107" s="38">
        <v>2300</v>
      </c>
      <c r="N107" s="390">
        <v>11622</v>
      </c>
      <c r="O107" s="392"/>
    </row>
    <row r="108" spans="1:15" s="62" customFormat="1" ht="57" customHeight="1">
      <c r="A108" s="134">
        <v>78</v>
      </c>
      <c r="B108" s="118" t="s">
        <v>348</v>
      </c>
      <c r="C108" s="38" t="s">
        <v>150</v>
      </c>
      <c r="D108" s="222" t="s">
        <v>27</v>
      </c>
      <c r="E108" s="368">
        <v>145.8</v>
      </c>
      <c r="F108" s="118"/>
      <c r="G108" s="119" t="s">
        <v>191</v>
      </c>
      <c r="H108" s="182" t="s">
        <v>349</v>
      </c>
      <c r="I108" s="38">
        <v>2020.4</v>
      </c>
      <c r="J108" s="38" t="s">
        <v>193</v>
      </c>
      <c r="K108" s="118" t="s">
        <v>350</v>
      </c>
      <c r="L108" s="118" t="s">
        <v>350</v>
      </c>
      <c r="M108" s="38">
        <v>580</v>
      </c>
      <c r="N108" s="390">
        <v>2900</v>
      </c>
      <c r="O108" s="392"/>
    </row>
    <row r="109" spans="1:15" s="62" customFormat="1" ht="69" customHeight="1">
      <c r="A109" s="134">
        <v>79</v>
      </c>
      <c r="B109" s="118" t="s">
        <v>351</v>
      </c>
      <c r="C109" s="38" t="s">
        <v>150</v>
      </c>
      <c r="D109" s="222" t="s">
        <v>27</v>
      </c>
      <c r="E109" s="368">
        <v>154.4</v>
      </c>
      <c r="F109" s="118"/>
      <c r="G109" s="119" t="s">
        <v>191</v>
      </c>
      <c r="H109" s="182" t="s">
        <v>352</v>
      </c>
      <c r="I109" s="38">
        <v>2020.4</v>
      </c>
      <c r="J109" s="38" t="s">
        <v>193</v>
      </c>
      <c r="K109" s="118" t="s">
        <v>353</v>
      </c>
      <c r="L109" s="118" t="s">
        <v>353</v>
      </c>
      <c r="M109" s="38">
        <v>870</v>
      </c>
      <c r="N109" s="390">
        <v>4385</v>
      </c>
      <c r="O109" s="392"/>
    </row>
    <row r="110" spans="1:15" s="62" customFormat="1" ht="114.75" customHeight="1">
      <c r="A110" s="134">
        <v>80</v>
      </c>
      <c r="B110" s="118" t="s">
        <v>354</v>
      </c>
      <c r="C110" s="38" t="s">
        <v>150</v>
      </c>
      <c r="D110" s="222" t="s">
        <v>27</v>
      </c>
      <c r="E110" s="368">
        <v>305.3</v>
      </c>
      <c r="F110" s="118"/>
      <c r="G110" s="119" t="s">
        <v>191</v>
      </c>
      <c r="H110" s="370" t="s">
        <v>355</v>
      </c>
      <c r="I110" s="38">
        <v>2020.4</v>
      </c>
      <c r="J110" s="38" t="s">
        <v>193</v>
      </c>
      <c r="K110" s="118" t="s">
        <v>356</v>
      </c>
      <c r="L110" s="118" t="s">
        <v>356</v>
      </c>
      <c r="M110" s="38">
        <v>2100</v>
      </c>
      <c r="N110" s="390">
        <v>10500</v>
      </c>
      <c r="O110" s="392"/>
    </row>
    <row r="111" spans="1:15" s="62" customFormat="1" ht="78" customHeight="1">
      <c r="A111" s="134">
        <v>81</v>
      </c>
      <c r="B111" s="165" t="s">
        <v>357</v>
      </c>
      <c r="C111" s="166" t="s">
        <v>150</v>
      </c>
      <c r="D111" s="222" t="s">
        <v>27</v>
      </c>
      <c r="E111" s="371">
        <v>162</v>
      </c>
      <c r="F111" s="166"/>
      <c r="G111" s="372" t="s">
        <v>191</v>
      </c>
      <c r="H111" s="171" t="s">
        <v>358</v>
      </c>
      <c r="I111" s="38">
        <v>2020.4</v>
      </c>
      <c r="J111" s="166" t="s">
        <v>193</v>
      </c>
      <c r="K111" s="325" t="s">
        <v>359</v>
      </c>
      <c r="L111" s="325" t="s">
        <v>359</v>
      </c>
      <c r="M111" s="166">
        <v>1042</v>
      </c>
      <c r="N111" s="393">
        <v>5322</v>
      </c>
      <c r="O111" s="391"/>
    </row>
    <row r="112" spans="1:15" s="62" customFormat="1" ht="85.5" customHeight="1">
      <c r="A112" s="134">
        <v>82</v>
      </c>
      <c r="B112" s="165" t="s">
        <v>360</v>
      </c>
      <c r="C112" s="166" t="s">
        <v>150</v>
      </c>
      <c r="D112" s="222" t="s">
        <v>361</v>
      </c>
      <c r="E112" s="371">
        <v>269.8</v>
      </c>
      <c r="F112" s="166"/>
      <c r="G112" s="372" t="s">
        <v>191</v>
      </c>
      <c r="H112" s="171" t="s">
        <v>362</v>
      </c>
      <c r="I112" s="38">
        <v>2020.4</v>
      </c>
      <c r="J112" s="166" t="s">
        <v>193</v>
      </c>
      <c r="K112" s="38" t="s">
        <v>363</v>
      </c>
      <c r="L112" s="38" t="s">
        <v>363</v>
      </c>
      <c r="M112" s="166">
        <v>1468</v>
      </c>
      <c r="N112" s="393">
        <v>7640</v>
      </c>
      <c r="O112" s="391"/>
    </row>
    <row r="113" spans="1:15" s="62" customFormat="1" ht="91.5" customHeight="1">
      <c r="A113" s="134">
        <v>83</v>
      </c>
      <c r="B113" s="165" t="s">
        <v>364</v>
      </c>
      <c r="C113" s="166" t="s">
        <v>150</v>
      </c>
      <c r="D113" s="222" t="s">
        <v>361</v>
      </c>
      <c r="E113" s="368">
        <v>283.9</v>
      </c>
      <c r="F113" s="166"/>
      <c r="G113" s="372" t="s">
        <v>191</v>
      </c>
      <c r="H113" s="171" t="s">
        <v>365</v>
      </c>
      <c r="I113" s="38">
        <v>2020.4</v>
      </c>
      <c r="J113" s="166" t="s">
        <v>193</v>
      </c>
      <c r="K113" s="325" t="s">
        <v>366</v>
      </c>
      <c r="L113" s="325" t="s">
        <v>366</v>
      </c>
      <c r="M113" s="166">
        <v>910</v>
      </c>
      <c r="N113" s="393">
        <v>4860</v>
      </c>
      <c r="O113" s="391"/>
    </row>
    <row r="114" spans="1:15" s="62" customFormat="1" ht="66" customHeight="1">
      <c r="A114" s="134">
        <v>84</v>
      </c>
      <c r="B114" s="118" t="s">
        <v>367</v>
      </c>
      <c r="C114" s="38" t="s">
        <v>150</v>
      </c>
      <c r="D114" s="222" t="s">
        <v>361</v>
      </c>
      <c r="E114" s="368">
        <v>310.3</v>
      </c>
      <c r="F114" s="118"/>
      <c r="G114" s="119" t="s">
        <v>191</v>
      </c>
      <c r="H114" s="182" t="s">
        <v>368</v>
      </c>
      <c r="I114" s="38">
        <v>2020.4</v>
      </c>
      <c r="J114" s="38" t="s">
        <v>193</v>
      </c>
      <c r="K114" s="118" t="s">
        <v>369</v>
      </c>
      <c r="L114" s="118" t="s">
        <v>369</v>
      </c>
      <c r="M114" s="38">
        <v>960</v>
      </c>
      <c r="N114" s="390">
        <v>4900</v>
      </c>
      <c r="O114" s="392"/>
    </row>
    <row r="115" spans="1:15" s="62" customFormat="1" ht="96.75" customHeight="1">
      <c r="A115" s="134">
        <v>85</v>
      </c>
      <c r="B115" s="118" t="s">
        <v>370</v>
      </c>
      <c r="C115" s="38" t="s">
        <v>150</v>
      </c>
      <c r="D115" s="222" t="s">
        <v>361</v>
      </c>
      <c r="E115" s="368">
        <v>175.6</v>
      </c>
      <c r="F115" s="118"/>
      <c r="G115" s="119" t="s">
        <v>191</v>
      </c>
      <c r="H115" s="182" t="s">
        <v>371</v>
      </c>
      <c r="I115" s="38">
        <v>2020.4</v>
      </c>
      <c r="J115" s="38" t="s">
        <v>193</v>
      </c>
      <c r="K115" s="118" t="s">
        <v>372</v>
      </c>
      <c r="L115" s="118" t="s">
        <v>372</v>
      </c>
      <c r="M115" s="38">
        <v>550</v>
      </c>
      <c r="N115" s="390">
        <v>2652</v>
      </c>
      <c r="O115" s="392"/>
    </row>
    <row r="116" spans="1:15" s="62" customFormat="1" ht="30" customHeight="1">
      <c r="A116" s="357" t="s">
        <v>254</v>
      </c>
      <c r="B116" s="245" t="s">
        <v>373</v>
      </c>
      <c r="C116" s="246"/>
      <c r="D116" s="247"/>
      <c r="E116" s="373">
        <f>SUM(E117:E127)</f>
        <v>8302</v>
      </c>
      <c r="F116" s="182"/>
      <c r="G116" s="374"/>
      <c r="H116" s="374"/>
      <c r="I116" s="374"/>
      <c r="J116" s="374"/>
      <c r="K116" s="374"/>
      <c r="L116" s="374"/>
      <c r="M116" s="374"/>
      <c r="N116" s="374"/>
      <c r="O116" s="374"/>
    </row>
    <row r="117" spans="1:15" s="62" customFormat="1" ht="54.75" customHeight="1">
      <c r="A117" s="357">
        <v>86</v>
      </c>
      <c r="B117" s="375" t="s">
        <v>374</v>
      </c>
      <c r="C117" s="38" t="s">
        <v>150</v>
      </c>
      <c r="D117" s="237" t="s">
        <v>279</v>
      </c>
      <c r="E117" s="376">
        <v>352.83</v>
      </c>
      <c r="F117" s="182"/>
      <c r="G117" s="119" t="s">
        <v>191</v>
      </c>
      <c r="H117" s="377" t="s">
        <v>375</v>
      </c>
      <c r="I117" s="38">
        <v>2020.4</v>
      </c>
      <c r="J117" s="38" t="s">
        <v>193</v>
      </c>
      <c r="K117" s="38" t="s">
        <v>376</v>
      </c>
      <c r="L117" s="38" t="s">
        <v>376</v>
      </c>
      <c r="M117" s="394">
        <v>1875.72</v>
      </c>
      <c r="N117" s="394">
        <v>6795.6</v>
      </c>
      <c r="O117" s="374"/>
    </row>
    <row r="118" spans="1:15" s="62" customFormat="1" ht="79.5" customHeight="1">
      <c r="A118" s="357">
        <v>87</v>
      </c>
      <c r="B118" s="375" t="s">
        <v>377</v>
      </c>
      <c r="C118" s="38" t="s">
        <v>150</v>
      </c>
      <c r="D118" s="237" t="s">
        <v>27</v>
      </c>
      <c r="E118" s="376">
        <v>950.65</v>
      </c>
      <c r="F118" s="182"/>
      <c r="G118" s="119" t="s">
        <v>191</v>
      </c>
      <c r="H118" s="377" t="s">
        <v>378</v>
      </c>
      <c r="I118" s="38">
        <v>2020.4</v>
      </c>
      <c r="J118" s="38" t="s">
        <v>193</v>
      </c>
      <c r="K118" s="38" t="s">
        <v>379</v>
      </c>
      <c r="L118" s="38" t="s">
        <v>379</v>
      </c>
      <c r="M118" s="394">
        <v>1638.84</v>
      </c>
      <c r="N118" s="394">
        <v>6729.24</v>
      </c>
      <c r="O118" s="374"/>
    </row>
    <row r="119" spans="1:15" s="62" customFormat="1" ht="78" customHeight="1">
      <c r="A119" s="357">
        <v>88</v>
      </c>
      <c r="B119" s="375" t="s">
        <v>380</v>
      </c>
      <c r="C119" s="38" t="s">
        <v>150</v>
      </c>
      <c r="D119" s="237" t="s">
        <v>279</v>
      </c>
      <c r="E119" s="376">
        <v>701</v>
      </c>
      <c r="F119" s="182"/>
      <c r="G119" s="119" t="s">
        <v>191</v>
      </c>
      <c r="H119" s="377" t="s">
        <v>381</v>
      </c>
      <c r="I119" s="38">
        <v>2020.4</v>
      </c>
      <c r="J119" s="38" t="s">
        <v>193</v>
      </c>
      <c r="K119" s="38" t="s">
        <v>382</v>
      </c>
      <c r="L119" s="38" t="s">
        <v>382</v>
      </c>
      <c r="M119" s="394">
        <v>2484.72</v>
      </c>
      <c r="N119" s="394">
        <v>9413.88</v>
      </c>
      <c r="O119" s="374"/>
    </row>
    <row r="120" spans="1:15" s="62" customFormat="1" ht="54.75" customHeight="1">
      <c r="A120" s="357">
        <v>89</v>
      </c>
      <c r="B120" s="375" t="s">
        <v>383</v>
      </c>
      <c r="C120" s="38" t="s">
        <v>150</v>
      </c>
      <c r="D120" s="237" t="s">
        <v>27</v>
      </c>
      <c r="E120" s="376">
        <v>281.2</v>
      </c>
      <c r="F120" s="182"/>
      <c r="G120" s="119" t="s">
        <v>191</v>
      </c>
      <c r="H120" s="377" t="s">
        <v>384</v>
      </c>
      <c r="I120" s="38">
        <v>2020.4</v>
      </c>
      <c r="J120" s="38" t="s">
        <v>193</v>
      </c>
      <c r="K120" s="38" t="s">
        <v>385</v>
      </c>
      <c r="L120" s="38" t="s">
        <v>385</v>
      </c>
      <c r="M120" s="394">
        <v>2790.48</v>
      </c>
      <c r="N120" s="394">
        <v>8087.52</v>
      </c>
      <c r="O120" s="374"/>
    </row>
    <row r="121" spans="1:15" s="62" customFormat="1" ht="102" customHeight="1">
      <c r="A121" s="357">
        <v>90</v>
      </c>
      <c r="B121" s="375" t="s">
        <v>386</v>
      </c>
      <c r="C121" s="38" t="s">
        <v>150</v>
      </c>
      <c r="D121" s="237" t="s">
        <v>27</v>
      </c>
      <c r="E121" s="376">
        <v>782.63</v>
      </c>
      <c r="F121" s="182"/>
      <c r="G121" s="119" t="s">
        <v>191</v>
      </c>
      <c r="H121" s="377" t="s">
        <v>387</v>
      </c>
      <c r="I121" s="38">
        <v>2020.4</v>
      </c>
      <c r="J121" s="38" t="s">
        <v>193</v>
      </c>
      <c r="K121" s="38" t="s">
        <v>388</v>
      </c>
      <c r="L121" s="38" t="s">
        <v>388</v>
      </c>
      <c r="M121" s="394">
        <v>4325</v>
      </c>
      <c r="N121" s="394">
        <v>12672</v>
      </c>
      <c r="O121" s="374"/>
    </row>
    <row r="122" spans="1:15" s="62" customFormat="1" ht="102.75" customHeight="1">
      <c r="A122" s="357">
        <v>91</v>
      </c>
      <c r="B122" s="375" t="s">
        <v>389</v>
      </c>
      <c r="C122" s="38" t="s">
        <v>150</v>
      </c>
      <c r="D122" s="237" t="s">
        <v>390</v>
      </c>
      <c r="E122" s="376">
        <v>1067.59</v>
      </c>
      <c r="F122" s="182"/>
      <c r="G122" s="119" t="s">
        <v>191</v>
      </c>
      <c r="H122" s="377" t="s">
        <v>391</v>
      </c>
      <c r="I122" s="38">
        <v>2020.4</v>
      </c>
      <c r="J122" s="38" t="s">
        <v>193</v>
      </c>
      <c r="K122" s="38" t="s">
        <v>392</v>
      </c>
      <c r="L122" s="38" t="s">
        <v>392</v>
      </c>
      <c r="M122" s="394">
        <v>7935.48</v>
      </c>
      <c r="N122" s="394">
        <v>28514.64</v>
      </c>
      <c r="O122" s="374"/>
    </row>
    <row r="123" spans="1:15" s="62" customFormat="1" ht="96" customHeight="1">
      <c r="A123" s="357">
        <v>92</v>
      </c>
      <c r="B123" s="375" t="s">
        <v>393</v>
      </c>
      <c r="C123" s="38" t="s">
        <v>150</v>
      </c>
      <c r="D123" s="237" t="s">
        <v>27</v>
      </c>
      <c r="E123" s="376">
        <v>845.94</v>
      </c>
      <c r="F123" s="182"/>
      <c r="G123" s="119" t="s">
        <v>191</v>
      </c>
      <c r="H123" s="377" t="s">
        <v>394</v>
      </c>
      <c r="I123" s="38">
        <v>2020.4</v>
      </c>
      <c r="J123" s="38" t="s">
        <v>193</v>
      </c>
      <c r="K123" s="38" t="s">
        <v>395</v>
      </c>
      <c r="L123" s="38" t="s">
        <v>395</v>
      </c>
      <c r="M123" s="394">
        <v>4594.8</v>
      </c>
      <c r="N123" s="394">
        <v>17289.72</v>
      </c>
      <c r="O123" s="374"/>
    </row>
    <row r="124" spans="1:15" s="62" customFormat="1" ht="66" customHeight="1">
      <c r="A124" s="357">
        <v>93</v>
      </c>
      <c r="B124" s="375" t="s">
        <v>396</v>
      </c>
      <c r="C124" s="38" t="s">
        <v>150</v>
      </c>
      <c r="D124" s="237" t="s">
        <v>27</v>
      </c>
      <c r="E124" s="376">
        <v>963.35</v>
      </c>
      <c r="F124" s="182"/>
      <c r="G124" s="119" t="s">
        <v>191</v>
      </c>
      <c r="H124" s="377" t="s">
        <v>397</v>
      </c>
      <c r="I124" s="38">
        <v>2020.4</v>
      </c>
      <c r="J124" s="38" t="s">
        <v>193</v>
      </c>
      <c r="K124" s="38" t="s">
        <v>398</v>
      </c>
      <c r="L124" s="38" t="s">
        <v>398</v>
      </c>
      <c r="M124" s="394">
        <v>2060.52</v>
      </c>
      <c r="N124" s="394">
        <v>8791.44</v>
      </c>
      <c r="O124" s="374"/>
    </row>
    <row r="125" spans="1:15" s="62" customFormat="1" ht="81.75" customHeight="1">
      <c r="A125" s="357">
        <v>94</v>
      </c>
      <c r="B125" s="375" t="s">
        <v>399</v>
      </c>
      <c r="C125" s="38" t="s">
        <v>150</v>
      </c>
      <c r="D125" s="237" t="s">
        <v>27</v>
      </c>
      <c r="E125" s="376">
        <v>911</v>
      </c>
      <c r="F125" s="182"/>
      <c r="G125" s="119" t="s">
        <v>191</v>
      </c>
      <c r="H125" s="377" t="s">
        <v>400</v>
      </c>
      <c r="I125" s="38">
        <v>2020.4</v>
      </c>
      <c r="J125" s="38" t="s">
        <v>193</v>
      </c>
      <c r="K125" s="38" t="s">
        <v>401</v>
      </c>
      <c r="L125" s="38" t="s">
        <v>401</v>
      </c>
      <c r="M125" s="394">
        <v>2283.96</v>
      </c>
      <c r="N125" s="394">
        <v>8983.8</v>
      </c>
      <c r="O125" s="374"/>
    </row>
    <row r="126" spans="1:15" s="62" customFormat="1" ht="64.5" customHeight="1">
      <c r="A126" s="357">
        <v>95</v>
      </c>
      <c r="B126" s="375" t="s">
        <v>402</v>
      </c>
      <c r="C126" s="38" t="s">
        <v>150</v>
      </c>
      <c r="D126" s="237" t="s">
        <v>27</v>
      </c>
      <c r="E126" s="376">
        <v>742.88</v>
      </c>
      <c r="F126" s="182"/>
      <c r="G126" s="119" t="s">
        <v>191</v>
      </c>
      <c r="H126" s="377" t="s">
        <v>403</v>
      </c>
      <c r="I126" s="38">
        <v>2020.4</v>
      </c>
      <c r="J126" s="38" t="s">
        <v>193</v>
      </c>
      <c r="K126" s="38" t="s">
        <v>404</v>
      </c>
      <c r="L126" s="38" t="s">
        <v>404</v>
      </c>
      <c r="M126" s="394">
        <v>1637.16</v>
      </c>
      <c r="N126" s="394">
        <v>5260.08</v>
      </c>
      <c r="O126" s="374"/>
    </row>
    <row r="127" spans="1:15" s="62" customFormat="1" ht="111.75" customHeight="1">
      <c r="A127" s="357">
        <v>96</v>
      </c>
      <c r="B127" s="375" t="s">
        <v>405</v>
      </c>
      <c r="C127" s="38" t="s">
        <v>150</v>
      </c>
      <c r="D127" s="237" t="s">
        <v>27</v>
      </c>
      <c r="E127" s="376">
        <v>702.93</v>
      </c>
      <c r="F127" s="182"/>
      <c r="G127" s="119" t="s">
        <v>191</v>
      </c>
      <c r="H127" s="377" t="s">
        <v>406</v>
      </c>
      <c r="I127" s="38">
        <v>2021.4</v>
      </c>
      <c r="J127" s="38" t="s">
        <v>193</v>
      </c>
      <c r="K127" s="38" t="s">
        <v>407</v>
      </c>
      <c r="L127" s="38" t="s">
        <v>407</v>
      </c>
      <c r="M127" s="394">
        <v>3428.8799999999997</v>
      </c>
      <c r="N127" s="394">
        <v>15819.72</v>
      </c>
      <c r="O127" s="391"/>
    </row>
    <row r="128" spans="1:15" s="69" customFormat="1" ht="39.75" customHeight="1">
      <c r="A128" s="254" t="s">
        <v>408</v>
      </c>
      <c r="B128" s="378" t="s">
        <v>409</v>
      </c>
      <c r="C128" s="379"/>
      <c r="D128" s="365"/>
      <c r="E128" s="220">
        <f>SUM(E129:E131)</f>
        <v>9393</v>
      </c>
      <c r="F128" s="221"/>
      <c r="G128" s="221"/>
      <c r="H128" s="221"/>
      <c r="I128" s="221"/>
      <c r="J128" s="323"/>
      <c r="K128" s="217"/>
      <c r="L128" s="217"/>
      <c r="M128" s="221"/>
      <c r="N128" s="221"/>
      <c r="O128" s="382"/>
    </row>
    <row r="129" spans="1:15" s="62" customFormat="1" ht="87.75" customHeight="1">
      <c r="A129" s="135">
        <v>97</v>
      </c>
      <c r="B129" s="136" t="s">
        <v>409</v>
      </c>
      <c r="C129" s="152" t="s">
        <v>150</v>
      </c>
      <c r="D129" s="137" t="s">
        <v>27</v>
      </c>
      <c r="E129" s="395">
        <v>5500</v>
      </c>
      <c r="F129" s="152" t="s">
        <v>410</v>
      </c>
      <c r="G129" s="151" t="s">
        <v>191</v>
      </c>
      <c r="H129" s="152" t="s">
        <v>411</v>
      </c>
      <c r="I129" s="152" t="s">
        <v>412</v>
      </c>
      <c r="J129" s="152" t="s">
        <v>193</v>
      </c>
      <c r="K129" s="439" t="s">
        <v>413</v>
      </c>
      <c r="L129" s="439" t="s">
        <v>414</v>
      </c>
      <c r="M129" s="36">
        <v>1981</v>
      </c>
      <c r="N129" s="36">
        <v>7924</v>
      </c>
      <c r="O129" s="382"/>
    </row>
    <row r="130" spans="1:15" s="62" customFormat="1" ht="93.75" customHeight="1">
      <c r="A130" s="135">
        <v>98</v>
      </c>
      <c r="B130" s="136" t="s">
        <v>415</v>
      </c>
      <c r="C130" s="152" t="s">
        <v>150</v>
      </c>
      <c r="D130" s="137" t="s">
        <v>416</v>
      </c>
      <c r="E130" s="395">
        <v>900</v>
      </c>
      <c r="F130" s="152" t="s">
        <v>410</v>
      </c>
      <c r="G130" s="151" t="s">
        <v>191</v>
      </c>
      <c r="H130" s="152" t="s">
        <v>417</v>
      </c>
      <c r="I130" s="152">
        <v>2020.4</v>
      </c>
      <c r="J130" s="152" t="s">
        <v>193</v>
      </c>
      <c r="K130" s="440" t="s">
        <v>418</v>
      </c>
      <c r="L130" s="440" t="s">
        <v>418</v>
      </c>
      <c r="M130" s="36">
        <v>300</v>
      </c>
      <c r="N130" s="36">
        <v>1185</v>
      </c>
      <c r="O130" s="382"/>
    </row>
    <row r="131" spans="1:15" s="67" customFormat="1" ht="93.75" customHeight="1">
      <c r="A131" s="135">
        <v>99</v>
      </c>
      <c r="B131" s="136" t="s">
        <v>419</v>
      </c>
      <c r="C131" s="152" t="s">
        <v>150</v>
      </c>
      <c r="D131" s="137" t="s">
        <v>416</v>
      </c>
      <c r="E131" s="395">
        <v>2993</v>
      </c>
      <c r="F131" s="152"/>
      <c r="G131" s="151"/>
      <c r="H131" s="152"/>
      <c r="I131" s="152"/>
      <c r="J131" s="152"/>
      <c r="K131" s="440"/>
      <c r="L131" s="440"/>
      <c r="M131" s="36"/>
      <c r="N131" s="36"/>
      <c r="O131" s="382"/>
    </row>
    <row r="132" spans="1:15" s="67" customFormat="1" ht="43.5" customHeight="1">
      <c r="A132" s="135" t="s">
        <v>420</v>
      </c>
      <c r="B132" s="396" t="s">
        <v>421</v>
      </c>
      <c r="C132" s="397"/>
      <c r="D132" s="365"/>
      <c r="E132" s="353">
        <f>E133</f>
        <v>1000</v>
      </c>
      <c r="F132" s="152"/>
      <c r="G132" s="151"/>
      <c r="H132" s="152"/>
      <c r="I132" s="152"/>
      <c r="J132" s="152"/>
      <c r="K132" s="440"/>
      <c r="L132" s="440"/>
      <c r="M132" s="36"/>
      <c r="N132" s="36"/>
      <c r="O132" s="382"/>
    </row>
    <row r="133" spans="1:15" s="67" customFormat="1" ht="124.5" customHeight="1">
      <c r="A133" s="135">
        <v>100</v>
      </c>
      <c r="B133" s="152" t="s">
        <v>422</v>
      </c>
      <c r="C133" s="152" t="s">
        <v>150</v>
      </c>
      <c r="D133" s="137" t="s">
        <v>85</v>
      </c>
      <c r="E133" s="395">
        <v>1000</v>
      </c>
      <c r="F133" s="152"/>
      <c r="G133" s="151" t="s">
        <v>191</v>
      </c>
      <c r="H133" s="171" t="s">
        <v>423</v>
      </c>
      <c r="I133" s="152">
        <v>2020.4</v>
      </c>
      <c r="J133" s="152" t="s">
        <v>193</v>
      </c>
      <c r="K133" s="440" t="s">
        <v>424</v>
      </c>
      <c r="L133" s="440" t="s">
        <v>425</v>
      </c>
      <c r="M133" s="152">
        <v>6500</v>
      </c>
      <c r="N133" s="152">
        <v>24950</v>
      </c>
      <c r="O133" s="382"/>
    </row>
    <row r="134" spans="1:46" s="58" customFormat="1" ht="33" customHeight="1">
      <c r="A134" s="212" t="s">
        <v>426</v>
      </c>
      <c r="B134" s="213"/>
      <c r="C134" s="212"/>
      <c r="D134" s="101"/>
      <c r="E134" s="106">
        <f>SUM(E135:E138)</f>
        <v>6080</v>
      </c>
      <c r="F134" s="214"/>
      <c r="G134" s="398"/>
      <c r="H134" s="214"/>
      <c r="I134" s="214"/>
      <c r="J134" s="250"/>
      <c r="K134" s="320"/>
      <c r="L134" s="321"/>
      <c r="M134" s="214">
        <f>SUM(M135:M137)</f>
        <v>53780</v>
      </c>
      <c r="N134" s="271">
        <f>SUM(N135:N137)</f>
        <v>197516</v>
      </c>
      <c r="O134" s="38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row>
    <row r="135" spans="1:15" s="62" customFormat="1" ht="97.5" customHeight="1">
      <c r="A135" s="134">
        <v>101</v>
      </c>
      <c r="B135" s="165" t="s">
        <v>427</v>
      </c>
      <c r="C135" s="38" t="s">
        <v>427</v>
      </c>
      <c r="D135" s="116" t="s">
        <v>27</v>
      </c>
      <c r="E135" s="348">
        <v>1050</v>
      </c>
      <c r="F135" s="165" t="s">
        <v>428</v>
      </c>
      <c r="G135" s="372" t="s">
        <v>429</v>
      </c>
      <c r="H135" s="166" t="s">
        <v>430</v>
      </c>
      <c r="I135" s="311">
        <v>2020.3</v>
      </c>
      <c r="J135" s="166" t="s">
        <v>431</v>
      </c>
      <c r="K135" s="441" t="s">
        <v>432</v>
      </c>
      <c r="L135" s="441" t="s">
        <v>432</v>
      </c>
      <c r="M135" s="166">
        <v>2500</v>
      </c>
      <c r="N135" s="311">
        <v>2500</v>
      </c>
      <c r="O135" s="382"/>
    </row>
    <row r="136" spans="1:15" s="62" customFormat="1" ht="84.75" customHeight="1">
      <c r="A136" s="134">
        <v>102</v>
      </c>
      <c r="B136" s="165" t="s">
        <v>433</v>
      </c>
      <c r="C136" s="38" t="s">
        <v>434</v>
      </c>
      <c r="D136" s="116" t="s">
        <v>39</v>
      </c>
      <c r="E136" s="348">
        <v>30</v>
      </c>
      <c r="F136" s="259"/>
      <c r="G136" s="372" t="s">
        <v>429</v>
      </c>
      <c r="H136" s="166" t="s">
        <v>430</v>
      </c>
      <c r="I136" s="311">
        <v>2020.1</v>
      </c>
      <c r="J136" s="166" t="s">
        <v>431</v>
      </c>
      <c r="K136" s="165" t="s">
        <v>435</v>
      </c>
      <c r="L136" s="165" t="s">
        <v>435</v>
      </c>
      <c r="M136" s="166">
        <v>25640</v>
      </c>
      <c r="N136" s="311">
        <v>97508</v>
      </c>
      <c r="O136" s="382"/>
    </row>
    <row r="137" spans="1:15" s="62" customFormat="1" ht="76.5" customHeight="1">
      <c r="A137" s="134">
        <v>103</v>
      </c>
      <c r="B137" s="165" t="s">
        <v>436</v>
      </c>
      <c r="C137" s="166" t="s">
        <v>437</v>
      </c>
      <c r="D137" s="116" t="s">
        <v>39</v>
      </c>
      <c r="E137" s="348">
        <v>4500</v>
      </c>
      <c r="F137" s="259"/>
      <c r="G137" s="372" t="s">
        <v>429</v>
      </c>
      <c r="H137" s="166" t="s">
        <v>438</v>
      </c>
      <c r="I137" s="311">
        <v>2020.1</v>
      </c>
      <c r="J137" s="166" t="s">
        <v>431</v>
      </c>
      <c r="K137" s="441" t="s">
        <v>439</v>
      </c>
      <c r="L137" s="441" t="s">
        <v>439</v>
      </c>
      <c r="M137" s="166">
        <v>25640</v>
      </c>
      <c r="N137" s="311">
        <v>97508</v>
      </c>
      <c r="O137" s="382"/>
    </row>
    <row r="138" spans="1:15" s="62" customFormat="1" ht="76.5" customHeight="1">
      <c r="A138" s="135">
        <v>104</v>
      </c>
      <c r="B138" s="165" t="s">
        <v>440</v>
      </c>
      <c r="C138" s="166" t="s">
        <v>440</v>
      </c>
      <c r="D138" s="116" t="s">
        <v>39</v>
      </c>
      <c r="E138" s="348">
        <v>500</v>
      </c>
      <c r="F138" s="259"/>
      <c r="G138" s="372" t="s">
        <v>429</v>
      </c>
      <c r="H138" s="166" t="s">
        <v>438</v>
      </c>
      <c r="I138" s="311">
        <v>2020.1</v>
      </c>
      <c r="J138" s="166" t="s">
        <v>431</v>
      </c>
      <c r="K138" s="441"/>
      <c r="L138" s="441"/>
      <c r="M138" s="166"/>
      <c r="N138" s="311"/>
      <c r="O138" s="382"/>
    </row>
    <row r="139" spans="1:15" s="62" customFormat="1" ht="30.75" customHeight="1">
      <c r="A139" s="99" t="s">
        <v>441</v>
      </c>
      <c r="B139" s="100"/>
      <c r="C139" s="99"/>
      <c r="D139" s="101"/>
      <c r="E139" s="106">
        <f>SUM(E140,E143)</f>
        <v>1028</v>
      </c>
      <c r="F139" s="107"/>
      <c r="G139" s="108"/>
      <c r="H139" s="107"/>
      <c r="I139" s="107"/>
      <c r="J139" s="276"/>
      <c r="K139" s="277"/>
      <c r="L139" s="278"/>
      <c r="M139" s="107">
        <f>SUM(M140:M144)</f>
        <v>4780</v>
      </c>
      <c r="N139" s="107">
        <f>SUM(N140:N144)</f>
        <v>4780</v>
      </c>
      <c r="O139" s="382"/>
    </row>
    <row r="140" spans="1:15" s="62" customFormat="1" ht="33.75" customHeight="1">
      <c r="A140" s="399" t="s">
        <v>133</v>
      </c>
      <c r="B140" s="400" t="s">
        <v>442</v>
      </c>
      <c r="C140" s="401"/>
      <c r="D140" s="402"/>
      <c r="E140" s="106">
        <f>SUM(E141,E142)</f>
        <v>990</v>
      </c>
      <c r="F140" s="107"/>
      <c r="G140" s="403"/>
      <c r="H140" s="279"/>
      <c r="I140" s="279"/>
      <c r="J140" s="276"/>
      <c r="K140" s="277"/>
      <c r="L140" s="278"/>
      <c r="M140" s="279"/>
      <c r="N140" s="279"/>
      <c r="O140" s="382"/>
    </row>
    <row r="141" spans="1:15" s="63" customFormat="1" ht="139.5" customHeight="1">
      <c r="A141" s="404">
        <v>105</v>
      </c>
      <c r="B141" s="165" t="s">
        <v>443</v>
      </c>
      <c r="C141" s="166" t="s">
        <v>93</v>
      </c>
      <c r="D141" s="116" t="s">
        <v>39</v>
      </c>
      <c r="E141" s="405">
        <v>300</v>
      </c>
      <c r="F141" s="38" t="s">
        <v>444</v>
      </c>
      <c r="G141" s="406" t="s">
        <v>445</v>
      </c>
      <c r="H141" s="166" t="s">
        <v>446</v>
      </c>
      <c r="I141" s="166">
        <v>2020.6</v>
      </c>
      <c r="J141" s="166" t="s">
        <v>447</v>
      </c>
      <c r="K141" s="118" t="s">
        <v>448</v>
      </c>
      <c r="L141" s="118" t="s">
        <v>449</v>
      </c>
      <c r="M141" s="166">
        <v>2100</v>
      </c>
      <c r="N141" s="166">
        <v>2100</v>
      </c>
      <c r="O141" s="339"/>
    </row>
    <row r="142" spans="1:15" s="62" customFormat="1" ht="163.5" customHeight="1">
      <c r="A142" s="115">
        <v>106</v>
      </c>
      <c r="B142" s="165" t="s">
        <v>450</v>
      </c>
      <c r="C142" s="38" t="s">
        <v>93</v>
      </c>
      <c r="D142" s="116" t="s">
        <v>39</v>
      </c>
      <c r="E142" s="348">
        <v>690</v>
      </c>
      <c r="F142" s="38" t="s">
        <v>444</v>
      </c>
      <c r="G142" s="372" t="s">
        <v>445</v>
      </c>
      <c r="H142" s="166" t="s">
        <v>446</v>
      </c>
      <c r="I142" s="166" t="s">
        <v>451</v>
      </c>
      <c r="J142" s="166" t="s">
        <v>447</v>
      </c>
      <c r="K142" s="118" t="s">
        <v>452</v>
      </c>
      <c r="L142" s="118" t="s">
        <v>452</v>
      </c>
      <c r="M142" s="442">
        <v>2300</v>
      </c>
      <c r="N142" s="442">
        <v>2300</v>
      </c>
      <c r="O142" s="339"/>
    </row>
    <row r="143" spans="1:15" s="62" customFormat="1" ht="30.75" customHeight="1">
      <c r="A143" s="407" t="s">
        <v>34</v>
      </c>
      <c r="B143" s="408" t="s">
        <v>453</v>
      </c>
      <c r="C143" s="409"/>
      <c r="D143" s="410"/>
      <c r="E143" s="411">
        <f>SUM(E144)</f>
        <v>38</v>
      </c>
      <c r="F143" s="38"/>
      <c r="G143" s="372"/>
      <c r="H143" s="311"/>
      <c r="I143" s="166"/>
      <c r="J143" s="311"/>
      <c r="K143" s="165"/>
      <c r="L143" s="165"/>
      <c r="M143" s="442"/>
      <c r="N143" s="442"/>
      <c r="O143" s="339"/>
    </row>
    <row r="144" spans="1:15" s="62" customFormat="1" ht="184.5" customHeight="1">
      <c r="A144" s="115">
        <v>107</v>
      </c>
      <c r="B144" s="165" t="s">
        <v>454</v>
      </c>
      <c r="C144" s="38" t="s">
        <v>93</v>
      </c>
      <c r="D144" s="116" t="s">
        <v>39</v>
      </c>
      <c r="E144" s="348">
        <v>38</v>
      </c>
      <c r="F144" s="38" t="s">
        <v>455</v>
      </c>
      <c r="G144" s="372" t="s">
        <v>445</v>
      </c>
      <c r="H144" s="326" t="s">
        <v>456</v>
      </c>
      <c r="I144" s="166" t="s">
        <v>451</v>
      </c>
      <c r="J144" s="166" t="s">
        <v>447</v>
      </c>
      <c r="K144" s="165" t="s">
        <v>457</v>
      </c>
      <c r="L144" s="165" t="s">
        <v>457</v>
      </c>
      <c r="M144" s="311">
        <v>380</v>
      </c>
      <c r="N144" s="311">
        <v>380</v>
      </c>
      <c r="O144" s="339"/>
    </row>
    <row r="145" spans="1:15" s="62" customFormat="1" ht="37.5" customHeight="1">
      <c r="A145" s="412" t="s">
        <v>458</v>
      </c>
      <c r="B145" s="413"/>
      <c r="C145" s="414"/>
      <c r="D145" s="415"/>
      <c r="E145" s="353">
        <f>SUM(E146:E146)</f>
        <v>4000</v>
      </c>
      <c r="F145" s="354"/>
      <c r="G145" s="126"/>
      <c r="H145" s="198"/>
      <c r="I145" s="125"/>
      <c r="J145" s="152"/>
      <c r="K145" s="165"/>
      <c r="L145" s="165"/>
      <c r="M145" s="152"/>
      <c r="N145" s="125"/>
      <c r="O145" s="382"/>
    </row>
    <row r="146" spans="1:15" s="62" customFormat="1" ht="123.75" customHeight="1">
      <c r="A146" s="135">
        <v>108</v>
      </c>
      <c r="B146" s="136" t="s">
        <v>459</v>
      </c>
      <c r="C146" s="36" t="s">
        <v>460</v>
      </c>
      <c r="D146" s="137" t="s">
        <v>27</v>
      </c>
      <c r="E146" s="395">
        <v>4000</v>
      </c>
      <c r="F146" s="165" t="s">
        <v>461</v>
      </c>
      <c r="G146" s="126" t="s">
        <v>458</v>
      </c>
      <c r="H146" s="198" t="s">
        <v>462</v>
      </c>
      <c r="I146" s="125">
        <v>2020.3</v>
      </c>
      <c r="J146" s="152" t="s">
        <v>463</v>
      </c>
      <c r="K146" s="165" t="s">
        <v>464</v>
      </c>
      <c r="L146" s="165" t="s">
        <v>464</v>
      </c>
      <c r="M146" s="152">
        <v>6524</v>
      </c>
      <c r="N146" s="125">
        <v>6524</v>
      </c>
      <c r="O146" s="382"/>
    </row>
    <row r="147" spans="1:15" s="58" customFormat="1" ht="15">
      <c r="A147" s="83" t="s">
        <v>465</v>
      </c>
      <c r="B147" s="416"/>
      <c r="C147" s="417"/>
      <c r="D147" s="418"/>
      <c r="E147" s="419"/>
      <c r="F147" s="420"/>
      <c r="G147" s="421"/>
      <c r="H147" s="422"/>
      <c r="I147" s="443"/>
      <c r="J147" s="444"/>
      <c r="K147" s="445"/>
      <c r="L147" s="445"/>
      <c r="M147" s="444"/>
      <c r="N147" s="444"/>
      <c r="O147" s="444"/>
    </row>
    <row r="148" spans="1:15" s="70" customFormat="1" ht="18.75" customHeight="1">
      <c r="A148" s="423"/>
      <c r="B148" s="424" t="s">
        <v>466</v>
      </c>
      <c r="C148" s="425"/>
      <c r="D148" s="426"/>
      <c r="E148" s="427"/>
      <c r="F148" s="425"/>
      <c r="G148" s="428"/>
      <c r="H148" s="425"/>
      <c r="I148" s="425"/>
      <c r="J148" s="425"/>
      <c r="K148" s="446"/>
      <c r="L148" s="446"/>
      <c r="M148" s="425"/>
      <c r="N148" s="425"/>
      <c r="O148" s="444"/>
    </row>
    <row r="149" spans="1:15" s="58" customFormat="1" ht="15" customHeight="1">
      <c r="A149" s="429"/>
      <c r="B149" s="430" t="s">
        <v>467</v>
      </c>
      <c r="C149" s="431"/>
      <c r="D149" s="432"/>
      <c r="E149" s="433"/>
      <c r="F149" s="425"/>
      <c r="G149" s="428"/>
      <c r="H149" s="431"/>
      <c r="I149" s="425"/>
      <c r="J149" s="431"/>
      <c r="K149" s="447"/>
      <c r="L149" s="447"/>
      <c r="M149" s="431"/>
      <c r="N149" s="431"/>
      <c r="O149" s="444"/>
    </row>
    <row r="150" spans="1:15" s="58" customFormat="1" ht="13.5" customHeight="1">
      <c r="A150" s="429"/>
      <c r="B150" s="430" t="s">
        <v>468</v>
      </c>
      <c r="C150" s="431"/>
      <c r="D150" s="432"/>
      <c r="E150" s="433"/>
      <c r="F150" s="425"/>
      <c r="G150" s="428"/>
      <c r="H150" s="431"/>
      <c r="I150" s="425"/>
      <c r="J150" s="431"/>
      <c r="K150" s="447"/>
      <c r="L150" s="447"/>
      <c r="M150" s="431"/>
      <c r="N150" s="431"/>
      <c r="O150" s="444"/>
    </row>
    <row r="151" spans="1:15" s="58" customFormat="1" ht="15" customHeight="1">
      <c r="A151" s="429"/>
      <c r="B151" s="430" t="s">
        <v>469</v>
      </c>
      <c r="C151" s="431"/>
      <c r="D151" s="432"/>
      <c r="E151" s="433"/>
      <c r="F151" s="425"/>
      <c r="G151" s="428"/>
      <c r="H151" s="431"/>
      <c r="I151" s="425"/>
      <c r="J151" s="431"/>
      <c r="K151" s="447"/>
      <c r="L151" s="447"/>
      <c r="M151" s="431"/>
      <c r="N151" s="431"/>
      <c r="O151" s="82"/>
    </row>
    <row r="152" spans="1:15" s="58" customFormat="1" ht="13.5" customHeight="1">
      <c r="A152" s="429"/>
      <c r="B152" s="430" t="s">
        <v>470</v>
      </c>
      <c r="C152" s="431"/>
      <c r="D152" s="432"/>
      <c r="E152" s="433"/>
      <c r="F152" s="425"/>
      <c r="G152" s="428"/>
      <c r="H152" s="431"/>
      <c r="I152" s="425"/>
      <c r="J152" s="431"/>
      <c r="K152" s="447"/>
      <c r="L152" s="447"/>
      <c r="M152" s="431"/>
      <c r="N152" s="431"/>
      <c r="O152" s="82"/>
    </row>
    <row r="153" spans="1:15" s="58" customFormat="1" ht="15.75" customHeight="1">
      <c r="A153" s="429"/>
      <c r="B153" s="430" t="s">
        <v>471</v>
      </c>
      <c r="C153" s="431"/>
      <c r="D153" s="432"/>
      <c r="E153" s="433"/>
      <c r="F153" s="425"/>
      <c r="G153" s="428"/>
      <c r="H153" s="431"/>
      <c r="I153" s="425"/>
      <c r="J153" s="431"/>
      <c r="K153" s="447"/>
      <c r="L153" s="447"/>
      <c r="M153" s="431"/>
      <c r="N153" s="431"/>
      <c r="O153" s="82"/>
    </row>
    <row r="154" spans="1:15" s="70" customFormat="1" ht="31.5" customHeight="1">
      <c r="A154" s="423"/>
      <c r="B154" s="424" t="s">
        <v>472</v>
      </c>
      <c r="C154" s="425"/>
      <c r="D154" s="426"/>
      <c r="E154" s="427"/>
      <c r="F154" s="425"/>
      <c r="G154" s="428"/>
      <c r="H154" s="425"/>
      <c r="I154" s="425"/>
      <c r="J154" s="425"/>
      <c r="K154" s="446"/>
      <c r="L154" s="446"/>
      <c r="M154" s="425"/>
      <c r="N154" s="425"/>
      <c r="O154" s="82"/>
    </row>
    <row r="155" spans="1:15" s="70" customFormat="1" ht="25.5" customHeight="1">
      <c r="A155" s="434"/>
      <c r="B155" s="435"/>
      <c r="C155" s="73"/>
      <c r="D155" s="74"/>
      <c r="E155" s="436"/>
      <c r="F155" s="437"/>
      <c r="G155" s="438"/>
      <c r="H155" s="437"/>
      <c r="I155" s="448"/>
      <c r="J155" s="79"/>
      <c r="K155" s="449"/>
      <c r="L155" s="449"/>
      <c r="M155" s="81"/>
      <c r="N155" s="81"/>
      <c r="O155" s="82"/>
    </row>
  </sheetData>
  <sheetProtection/>
  <mergeCells count="91">
    <mergeCell ref="A1:B1"/>
    <mergeCell ref="A2:O2"/>
    <mergeCell ref="A3:J3"/>
    <mergeCell ref="K3:L3"/>
    <mergeCell ref="M3:O3"/>
    <mergeCell ref="M4:N4"/>
    <mergeCell ref="A6:D6"/>
    <mergeCell ref="A7:D7"/>
    <mergeCell ref="B8:D8"/>
    <mergeCell ref="B10:D10"/>
    <mergeCell ref="B11:D11"/>
    <mergeCell ref="B15:D15"/>
    <mergeCell ref="B23:D23"/>
    <mergeCell ref="B26:D26"/>
    <mergeCell ref="B34:D34"/>
    <mergeCell ref="A37:D37"/>
    <mergeCell ref="B38:D38"/>
    <mergeCell ref="A42:D42"/>
    <mergeCell ref="B43:D43"/>
    <mergeCell ref="B46:D46"/>
    <mergeCell ref="B50:D50"/>
    <mergeCell ref="B52:D52"/>
    <mergeCell ref="A54:D54"/>
    <mergeCell ref="B55:D55"/>
    <mergeCell ref="B56:D56"/>
    <mergeCell ref="B78:D78"/>
    <mergeCell ref="K78:L78"/>
    <mergeCell ref="B96:D96"/>
    <mergeCell ref="K96:L96"/>
    <mergeCell ref="B98:D98"/>
    <mergeCell ref="B103:D103"/>
    <mergeCell ref="B104:D104"/>
    <mergeCell ref="F104:L104"/>
    <mergeCell ref="B116:D116"/>
    <mergeCell ref="B128:D128"/>
    <mergeCell ref="K128:L128"/>
    <mergeCell ref="B132:D132"/>
    <mergeCell ref="A134:D134"/>
    <mergeCell ref="A139:D139"/>
    <mergeCell ref="B140:D140"/>
    <mergeCell ref="B143:D143"/>
    <mergeCell ref="A145:D145"/>
    <mergeCell ref="A147:B147"/>
    <mergeCell ref="B148:N148"/>
    <mergeCell ref="B149:N149"/>
    <mergeCell ref="B150:N150"/>
    <mergeCell ref="B151:N151"/>
    <mergeCell ref="B152:N152"/>
    <mergeCell ref="B153:N153"/>
    <mergeCell ref="B154:N154"/>
    <mergeCell ref="A4:A5"/>
    <mergeCell ref="A16:A17"/>
    <mergeCell ref="A28:A29"/>
    <mergeCell ref="B4:B5"/>
    <mergeCell ref="B16:B17"/>
    <mergeCell ref="B28:B29"/>
    <mergeCell ref="C4:C5"/>
    <mergeCell ref="C16:C17"/>
    <mergeCell ref="C28:C29"/>
    <mergeCell ref="D4:D5"/>
    <mergeCell ref="D28:D29"/>
    <mergeCell ref="E4:E5"/>
    <mergeCell ref="E28:E29"/>
    <mergeCell ref="F4:F5"/>
    <mergeCell ref="F16:F17"/>
    <mergeCell ref="F28:F29"/>
    <mergeCell ref="G4:G5"/>
    <mergeCell ref="G16:G17"/>
    <mergeCell ref="G28:G29"/>
    <mergeCell ref="H4:H5"/>
    <mergeCell ref="H16:H17"/>
    <mergeCell ref="H28:H29"/>
    <mergeCell ref="I4:I5"/>
    <mergeCell ref="I16:I17"/>
    <mergeCell ref="I28:I29"/>
    <mergeCell ref="J4:J5"/>
    <mergeCell ref="J16:J17"/>
    <mergeCell ref="J28:J29"/>
    <mergeCell ref="K4:K5"/>
    <mergeCell ref="K16:K17"/>
    <mergeCell ref="K28:K29"/>
    <mergeCell ref="L4:L5"/>
    <mergeCell ref="L16:L17"/>
    <mergeCell ref="L28:L29"/>
    <mergeCell ref="M16:M17"/>
    <mergeCell ref="M28:M29"/>
    <mergeCell ref="N16:N17"/>
    <mergeCell ref="N28:N29"/>
    <mergeCell ref="O4:O5"/>
    <mergeCell ref="O16:O17"/>
    <mergeCell ref="O28:O29"/>
  </mergeCells>
  <dataValidations count="2">
    <dataValidation type="list" allowBlank="1" showInputMessage="1" showErrorMessage="1" sqref="D6 D7 D8 D9 D10 D11 D12 D13 D14 D15 D16 D17 D18 D19 D20 D21 D22 D23 D24 D25 D26 D27 D28 D29 D30 D31 D32 D33 D34 D35 D36 D37 D38 D41 D42 D45 D46 D47 D52 D53 D54 D55 D57 D79 D97 D98 D103 D104 D105 D112 D113 D114 D115 D116 D128 D129 D130 D131 D132 D133 D134 D137 D138 D139 D140 D143 D144 D145 D146 D155 D39:D40 D43:D44 D48:D49 D50:D51 D58:D77 D80:D95 D99:D102 D106:D111 D117:D127 D135:D136 D141:D142 D147:D154">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5"/>
  <headerFooter>
    <oddFooter>&amp;C第 &amp;P 页，共 &amp;N 页</oddFooter>
  </headerFooter>
  <rowBreaks count="16" manualBreakCount="16">
    <brk id="13" max="14" man="1"/>
    <brk id="19" max="14" man="1"/>
    <brk id="36" max="14" man="1"/>
    <brk id="45" max="14" man="1"/>
    <brk id="55" max="14" man="1"/>
    <brk id="66" max="14" man="1"/>
    <brk id="75" max="14" man="1"/>
    <brk id="85" max="14" man="1"/>
    <brk id="95" max="14" man="1"/>
    <brk id="105" max="14" man="1"/>
    <brk id="112" max="14" man="1"/>
    <brk id="130" max="14" man="1"/>
    <brk id="137" max="14" man="1"/>
    <brk id="143" max="14" man="1"/>
    <brk id="154" max="255" man="1"/>
    <brk id="154" max="255" man="1"/>
  </rowBreaks>
</worksheet>
</file>

<file path=xl/worksheets/sheet2.xml><?xml version="1.0" encoding="utf-8"?>
<worksheet xmlns="http://schemas.openxmlformats.org/spreadsheetml/2006/main" xmlns:r="http://schemas.openxmlformats.org/officeDocument/2006/relationships">
  <dimension ref="A1:O7"/>
  <sheetViews>
    <sheetView showZeros="0" tabSelected="1" view="pageBreakPreview" zoomScale="83" zoomScaleNormal="85" zoomScaleSheetLayoutView="83" workbookViewId="0" topLeftCell="A1">
      <selection activeCell="M5" sqref="M5:N5"/>
    </sheetView>
  </sheetViews>
  <sheetFormatPr defaultColWidth="8.875" defaultRowHeight="24.75" customHeight="1"/>
  <cols>
    <col min="1" max="1" width="8.00390625" style="7" customWidth="1"/>
    <col min="2" max="2" width="15.875" style="8" customWidth="1"/>
    <col min="3" max="3" width="10.375" style="9" customWidth="1"/>
    <col min="4" max="4" width="12.125" style="10" customWidth="1"/>
    <col min="5" max="5" width="13.875" style="11" customWidth="1"/>
    <col min="6" max="6" width="15.75390625" style="12" customWidth="1"/>
    <col min="7" max="7" width="8.75390625" style="13" customWidth="1"/>
    <col min="8" max="8" width="11.875" style="14" customWidth="1"/>
    <col min="9" max="9" width="9.25390625" style="15" customWidth="1"/>
    <col min="10" max="10" width="7.00390625" style="10" customWidth="1"/>
    <col min="11" max="11" width="29.625" style="16" customWidth="1"/>
    <col min="12" max="12" width="29.25390625" style="16" customWidth="1"/>
    <col min="13" max="13" width="8.125" style="10" customWidth="1"/>
    <col min="14" max="14" width="9.25390625" style="10" customWidth="1"/>
    <col min="15" max="15" width="7.125" style="17" customWidth="1"/>
    <col min="16" max="16384" width="8.875" style="1" customWidth="1"/>
  </cols>
  <sheetData>
    <row r="1" spans="1:15" s="1" customFormat="1" ht="31.5" customHeight="1">
      <c r="A1" s="18" t="s">
        <v>473</v>
      </c>
      <c r="B1" s="18"/>
      <c r="C1" s="18"/>
      <c r="D1" s="18"/>
      <c r="E1" s="19"/>
      <c r="F1" s="20"/>
      <c r="G1" s="21"/>
      <c r="H1" s="22"/>
      <c r="I1" s="42"/>
      <c r="J1" s="18"/>
      <c r="K1" s="43"/>
      <c r="L1" s="43"/>
      <c r="M1" s="18"/>
      <c r="N1" s="18"/>
      <c r="O1" s="44"/>
    </row>
    <row r="2" spans="1:15" s="2" customFormat="1" ht="30.75" customHeight="1">
      <c r="A2" s="23" t="s">
        <v>474</v>
      </c>
      <c r="B2" s="24"/>
      <c r="C2" s="25"/>
      <c r="D2" s="24"/>
      <c r="E2" s="24"/>
      <c r="F2" s="24"/>
      <c r="G2" s="24"/>
      <c r="H2" s="24"/>
      <c r="I2" s="24"/>
      <c r="J2" s="24"/>
      <c r="K2" s="24"/>
      <c r="L2" s="24"/>
      <c r="M2" s="24"/>
      <c r="N2" s="24"/>
      <c r="O2" s="45"/>
    </row>
    <row r="3" spans="1:15" s="3" customFormat="1" ht="40.5" customHeight="1">
      <c r="A3" s="26" t="s">
        <v>5</v>
      </c>
      <c r="B3" s="26" t="s">
        <v>6</v>
      </c>
      <c r="C3" s="27" t="s">
        <v>475</v>
      </c>
      <c r="D3" s="27" t="s">
        <v>8</v>
      </c>
      <c r="E3" s="28" t="s">
        <v>9</v>
      </c>
      <c r="F3" s="29" t="s">
        <v>10</v>
      </c>
      <c r="G3" s="29" t="s">
        <v>11</v>
      </c>
      <c r="H3" s="29" t="s">
        <v>12</v>
      </c>
      <c r="I3" s="29" t="s">
        <v>13</v>
      </c>
      <c r="J3" s="29" t="s">
        <v>14</v>
      </c>
      <c r="K3" s="29" t="s">
        <v>15</v>
      </c>
      <c r="L3" s="29" t="s">
        <v>476</v>
      </c>
      <c r="M3" s="46" t="s">
        <v>477</v>
      </c>
      <c r="N3" s="46"/>
      <c r="O3" s="29" t="s">
        <v>18</v>
      </c>
    </row>
    <row r="4" spans="1:15" s="4" customFormat="1" ht="46.5" customHeight="1">
      <c r="A4" s="30" t="s">
        <v>478</v>
      </c>
      <c r="B4" s="30"/>
      <c r="C4" s="30"/>
      <c r="D4" s="31"/>
      <c r="E4" s="32">
        <f>SUM(E5:E6)</f>
        <v>4300</v>
      </c>
      <c r="F4" s="33"/>
      <c r="G4" s="34"/>
      <c r="H4" s="33"/>
      <c r="I4" s="33"/>
      <c r="J4" s="47"/>
      <c r="K4" s="48"/>
      <c r="L4" s="48"/>
      <c r="M4" s="49"/>
      <c r="N4" s="50"/>
      <c r="O4" s="51"/>
    </row>
    <row r="5" spans="1:15" s="5" customFormat="1" ht="90.75" customHeight="1">
      <c r="A5" s="35">
        <v>1</v>
      </c>
      <c r="B5" s="35" t="s">
        <v>427</v>
      </c>
      <c r="C5" s="36" t="s">
        <v>427</v>
      </c>
      <c r="D5" s="36" t="s">
        <v>479</v>
      </c>
      <c r="E5" s="35">
        <v>900</v>
      </c>
      <c r="F5" s="37" t="s">
        <v>428</v>
      </c>
      <c r="G5" s="38" t="s">
        <v>429</v>
      </c>
      <c r="H5" s="37" t="s">
        <v>430</v>
      </c>
      <c r="I5" s="35">
        <v>2021.3</v>
      </c>
      <c r="J5" s="52" t="s">
        <v>480</v>
      </c>
      <c r="K5" s="53" t="s">
        <v>481</v>
      </c>
      <c r="L5" s="53" t="s">
        <v>482</v>
      </c>
      <c r="M5" s="54" t="s">
        <v>483</v>
      </c>
      <c r="N5" s="55"/>
      <c r="O5" s="56"/>
    </row>
    <row r="6" spans="1:15" s="5" customFormat="1" ht="64.5" customHeight="1">
      <c r="A6" s="35">
        <v>2</v>
      </c>
      <c r="B6" s="35" t="s">
        <v>436</v>
      </c>
      <c r="C6" s="36" t="s">
        <v>484</v>
      </c>
      <c r="D6" s="36" t="s">
        <v>479</v>
      </c>
      <c r="E6" s="35">
        <v>3400</v>
      </c>
      <c r="F6" s="35"/>
      <c r="G6" s="38" t="s">
        <v>429</v>
      </c>
      <c r="H6" s="37" t="s">
        <v>438</v>
      </c>
      <c r="I6" s="35">
        <v>2021.1</v>
      </c>
      <c r="J6" s="52" t="s">
        <v>480</v>
      </c>
      <c r="K6" s="53" t="s">
        <v>485</v>
      </c>
      <c r="L6" s="53" t="s">
        <v>486</v>
      </c>
      <c r="M6" s="54" t="s">
        <v>487</v>
      </c>
      <c r="N6" s="55"/>
      <c r="O6" s="56"/>
    </row>
    <row r="7" spans="1:15" s="6" customFormat="1" ht="10.5" customHeight="1">
      <c r="A7" s="39"/>
      <c r="C7" s="40"/>
      <c r="D7" s="39"/>
      <c r="E7" s="41"/>
      <c r="F7" s="39"/>
      <c r="G7" s="39"/>
      <c r="H7" s="39"/>
      <c r="I7" s="39"/>
      <c r="J7" s="39"/>
      <c r="K7" s="39"/>
      <c r="L7" s="39"/>
      <c r="M7" s="57"/>
      <c r="N7" s="57"/>
      <c r="O7" s="39"/>
    </row>
  </sheetData>
  <sheetProtection/>
  <mergeCells count="7">
    <mergeCell ref="A1:O1"/>
    <mergeCell ref="A2:O2"/>
    <mergeCell ref="M3:N3"/>
    <mergeCell ref="A4:C4"/>
    <mergeCell ref="M4:N4"/>
    <mergeCell ref="M5:N5"/>
    <mergeCell ref="M6:N6"/>
  </mergeCells>
  <dataValidations count="1">
    <dataValidation type="list" allowBlank="1" showInputMessage="1" showErrorMessage="1" sqref="D1:D3 D4:D6 D8:D65536">
      <formula1>"水利发展资金,中央财政衔接资金,农业生产发展资金,林业改革资金,农村综合改革转移支付,新增建设用地有偿使用费安排的高标准基本农田建设补助资金,农村环境整治资金,车购税收入补助地方用于一般公路建设项目资金（支持农村公路部分）,农村危房改造补助资金,中央专项彩票公益金支持扶贫资金,产粮大县奖励资金,农业资源及生态保护补助资金,中央预算内投资用于“三农建设部分”,自治区财政衔接资金,支持巩固拓展脱贫攻坚成果有效衔接乡村振兴债券资金,林业特色优势产业资金,一二三产业融合资金"</formula1>
    </dataValidation>
  </dataValidations>
  <printOptions horizontalCentered="1"/>
  <pageMargins left="0.15694444444444444" right="0.15694444444444444" top="0.3541666666666667" bottom="0.3541666666666667" header="0.15694444444444444" footer="0.11805555555555555"/>
  <pageSetup fitToHeight="0" horizontalDpi="600" verticalDpi="600" orientation="landscape" paperSize="9" scale="75"/>
  <headerFooter>
    <oddFooter>&amp;C第 &amp;P 页，共 &amp;N 页</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魏巧乐</cp:lastModifiedBy>
  <cp:lastPrinted>2016-10-24T00:41:03Z</cp:lastPrinted>
  <dcterms:created xsi:type="dcterms:W3CDTF">2015-06-15T18:19:34Z</dcterms:created>
  <dcterms:modified xsi:type="dcterms:W3CDTF">2021-12-15T09:11:02Z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eadingLayo">
    <vt:bool>true</vt:bool>
  </property>
  <property fmtid="{D5CDD505-2E9C-101B-9397-08002B2CF9AE}" pid="5" name="I">
    <vt:lpwstr>D64097E4D143481F8B718E680932970A</vt:lpwstr>
  </property>
</Properties>
</file>