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065" activeTab="0"/>
  </bookViews>
  <sheets>
    <sheet name="资金兑付总表" sheetId="1" r:id="rId1"/>
    <sheet name="封面" sheetId="2" r:id="rId2"/>
    <sheet name="Sheet1" sheetId="3" r:id="rId3"/>
  </sheets>
  <definedNames>
    <definedName name="_xlnm.Print_Titles" localSheetId="0">'资金兑付总表'!$1:$4</definedName>
    <definedName name="_xlnm._FilterDatabase" localSheetId="0" hidden="1">'资金兑付总表'!$A$4:$Z$229</definedName>
  </definedNames>
  <calcPr fullCalcOnLoad="1"/>
</workbook>
</file>

<file path=xl/sharedStrings.xml><?xml version="1.0" encoding="utf-8"?>
<sst xmlns="http://schemas.openxmlformats.org/spreadsheetml/2006/main" count="496" uniqueCount="261">
  <si>
    <t>张易镇宋洼村2018年产业扶持到户项目第一阶段资金兑付花名册（总表）</t>
  </si>
  <si>
    <t>序
号</t>
  </si>
  <si>
    <t>行政村</t>
  </si>
  <si>
    <t>姓名</t>
  </si>
  <si>
    <t>到户项目</t>
  </si>
  <si>
    <t>补助
资金
（元）</t>
  </si>
  <si>
    <t>备注</t>
  </si>
  <si>
    <t>马铃薯</t>
  </si>
  <si>
    <t>葱大蒜</t>
  </si>
  <si>
    <t>萝卜</t>
  </si>
  <si>
    <t>苜蓿</t>
  </si>
  <si>
    <t>青贮玉米</t>
  </si>
  <si>
    <t>中药材</t>
  </si>
  <si>
    <t>红梅杏</t>
  </si>
  <si>
    <t>肉牛</t>
  </si>
  <si>
    <t>基础母羊</t>
  </si>
  <si>
    <t>猪</t>
  </si>
  <si>
    <t>驴</t>
  </si>
  <si>
    <t>鸡</t>
  </si>
  <si>
    <t>蜜蜂</t>
  </si>
  <si>
    <t>肉兔</t>
  </si>
  <si>
    <t>牛羊圈棚</t>
  </si>
  <si>
    <t>猪舍</t>
  </si>
  <si>
    <t>青贮池</t>
  </si>
  <si>
    <t>铡草机</t>
  </si>
  <si>
    <t>优
质
牧
草</t>
  </si>
  <si>
    <t>≤3T</t>
  </si>
  <si>
    <t>3～6T</t>
  </si>
  <si>
    <t>≥6T</t>
  </si>
  <si>
    <t>宋洼村1组</t>
  </si>
  <si>
    <t>何仲辉</t>
  </si>
  <si>
    <t>何飞</t>
  </si>
  <si>
    <t>何进权</t>
  </si>
  <si>
    <t>刘国礼</t>
  </si>
  <si>
    <t>姚永富</t>
  </si>
  <si>
    <t>敖刚</t>
  </si>
  <si>
    <t>敖宗保</t>
  </si>
  <si>
    <t>敖君君</t>
  </si>
  <si>
    <t>敖有吉</t>
  </si>
  <si>
    <t>敖有昌</t>
  </si>
  <si>
    <t>敖虎林</t>
  </si>
  <si>
    <t>杨君昌</t>
  </si>
  <si>
    <t>杨喜红</t>
  </si>
  <si>
    <t>杨蔓</t>
  </si>
  <si>
    <t>柏仲存</t>
  </si>
  <si>
    <t>柏军强</t>
  </si>
  <si>
    <t>柏富海</t>
  </si>
  <si>
    <t>柏彦飞</t>
  </si>
  <si>
    <t>柏军</t>
  </si>
  <si>
    <t>柏生余</t>
  </si>
  <si>
    <t>柏生库</t>
  </si>
  <si>
    <t>柏生志</t>
  </si>
  <si>
    <t>柏生虎</t>
  </si>
  <si>
    <t>柏顺祥</t>
  </si>
  <si>
    <t>柯兴业</t>
  </si>
  <si>
    <t>柯季季</t>
  </si>
  <si>
    <t>柯守强</t>
  </si>
  <si>
    <t>柯守仓</t>
  </si>
  <si>
    <t>柯守德</t>
  </si>
  <si>
    <t>柯守昌</t>
  </si>
  <si>
    <t>柯守礼</t>
  </si>
  <si>
    <t>柯毅</t>
  </si>
  <si>
    <t>武全定</t>
  </si>
  <si>
    <t>武志义</t>
  </si>
  <si>
    <t>武志雄</t>
  </si>
  <si>
    <t>武成柱</t>
  </si>
  <si>
    <t>王小军</t>
  </si>
  <si>
    <t>程耀武</t>
  </si>
  <si>
    <t>代顺连</t>
  </si>
  <si>
    <t>程耀邦</t>
  </si>
  <si>
    <t>马成举</t>
  </si>
  <si>
    <t>武权林</t>
  </si>
  <si>
    <t>柏富贤</t>
  </si>
  <si>
    <t>柯新华</t>
  </si>
  <si>
    <t>武存定</t>
  </si>
  <si>
    <t>柯新天</t>
  </si>
  <si>
    <t>柯军虎</t>
  </si>
  <si>
    <t>柏成玉</t>
  </si>
  <si>
    <t>杨大军</t>
  </si>
  <si>
    <t>武志杰</t>
  </si>
  <si>
    <t>宋洼村2组</t>
  </si>
  <si>
    <t>姚兴国</t>
  </si>
  <si>
    <t>张俊德</t>
  </si>
  <si>
    <t>张俊杰</t>
  </si>
  <si>
    <t>曹旭</t>
  </si>
  <si>
    <t>李志英</t>
  </si>
  <si>
    <t>李杰英</t>
  </si>
  <si>
    <t>杨永良</t>
  </si>
  <si>
    <t>杨小东</t>
  </si>
  <si>
    <t>杨海东</t>
  </si>
  <si>
    <t>杨满良</t>
  </si>
  <si>
    <t>柏付生</t>
  </si>
  <si>
    <t>林选来</t>
  </si>
  <si>
    <t>柏占府</t>
  </si>
  <si>
    <t>柏利君</t>
  </si>
  <si>
    <t>柏子兵</t>
  </si>
  <si>
    <t>柏金标</t>
  </si>
  <si>
    <t>武志斌</t>
  </si>
  <si>
    <t>王国锋</t>
  </si>
  <si>
    <t>王国强</t>
  </si>
  <si>
    <t>王建军</t>
  </si>
  <si>
    <t>王建国</t>
  </si>
  <si>
    <t>田秀芳</t>
  </si>
  <si>
    <t>鲁君</t>
  </si>
  <si>
    <t>鲁明</t>
  </si>
  <si>
    <t>杨刚</t>
  </si>
  <si>
    <t>王晓宏</t>
  </si>
  <si>
    <t>鲁宏</t>
  </si>
  <si>
    <t>鲁七十</t>
  </si>
  <si>
    <t>杨进兵</t>
  </si>
  <si>
    <t>柏余粮</t>
  </si>
  <si>
    <t>武全仁</t>
  </si>
  <si>
    <t>张小明</t>
  </si>
  <si>
    <t>宋洼村3组</t>
  </si>
  <si>
    <t>刘文兵</t>
  </si>
  <si>
    <t>宋库</t>
  </si>
  <si>
    <t>宋凤连</t>
  </si>
  <si>
    <t>张万祥</t>
  </si>
  <si>
    <t>常红军</t>
  </si>
  <si>
    <t>柏槐</t>
  </si>
  <si>
    <t>柏玉</t>
  </si>
  <si>
    <t>柏满庄</t>
  </si>
  <si>
    <t>毛智</t>
  </si>
  <si>
    <t>潘国刚</t>
  </si>
  <si>
    <t>潘江波</t>
  </si>
  <si>
    <t>王应昌</t>
  </si>
  <si>
    <t>王彦荣</t>
  </si>
  <si>
    <t>王志杰</t>
  </si>
  <si>
    <t>田文忠</t>
  </si>
  <si>
    <t>谢彦贵</t>
  </si>
  <si>
    <t>谢成义</t>
  </si>
  <si>
    <t>谢成功</t>
  </si>
  <si>
    <t>谢银库</t>
  </si>
  <si>
    <t>路文祥</t>
  </si>
  <si>
    <t>陈志珍</t>
  </si>
  <si>
    <t>常英强</t>
  </si>
  <si>
    <t>谢银富</t>
  </si>
  <si>
    <t>陈志锋</t>
  </si>
  <si>
    <t>谢军</t>
  </si>
  <si>
    <t>毛礼</t>
  </si>
  <si>
    <t>刘志忠</t>
  </si>
  <si>
    <t>刘志雄</t>
  </si>
  <si>
    <t>安双林</t>
  </si>
  <si>
    <t>陈小红</t>
  </si>
  <si>
    <t>毛强</t>
  </si>
  <si>
    <t>梁翻秀</t>
  </si>
  <si>
    <t>宋俊章</t>
  </si>
  <si>
    <t>宋洼村4组</t>
  </si>
  <si>
    <t>代元平</t>
  </si>
  <si>
    <t>代满刚</t>
  </si>
  <si>
    <t>代瑜</t>
  </si>
  <si>
    <t>代玑</t>
  </si>
  <si>
    <t>代璇</t>
  </si>
  <si>
    <t>冯志义</t>
  </si>
  <si>
    <t>刘应杰</t>
  </si>
  <si>
    <t>刘小勤</t>
  </si>
  <si>
    <t>吴仲科</t>
  </si>
  <si>
    <t>吴刚</t>
  </si>
  <si>
    <t>吴应岐</t>
  </si>
  <si>
    <t>李克勤</t>
  </si>
  <si>
    <t>李克辉</t>
  </si>
  <si>
    <t>李军</t>
  </si>
  <si>
    <t>李刚</t>
  </si>
  <si>
    <t>李志杰</t>
  </si>
  <si>
    <t>李祥</t>
  </si>
  <si>
    <t>王克文</t>
  </si>
  <si>
    <t>王志卅</t>
  </si>
  <si>
    <t>王志谦</t>
  </si>
  <si>
    <t>王炳义</t>
  </si>
  <si>
    <t>许有福</t>
  </si>
  <si>
    <t>贾具宝</t>
  </si>
  <si>
    <t>贾国仁</t>
  </si>
  <si>
    <t>贾具财</t>
  </si>
  <si>
    <t>贾国祥</t>
  </si>
  <si>
    <t>贾国银</t>
  </si>
  <si>
    <t>贾文明</t>
  </si>
  <si>
    <t>贾袆</t>
  </si>
  <si>
    <t>贾贵耀</t>
  </si>
  <si>
    <t>赵玉科</t>
  </si>
  <si>
    <t>郭付</t>
  </si>
  <si>
    <t>郭宗仁</t>
  </si>
  <si>
    <t>郭宗明</t>
  </si>
  <si>
    <t>郭宗祥</t>
  </si>
  <si>
    <t>韦应成</t>
  </si>
  <si>
    <t>韦应昌</t>
  </si>
  <si>
    <t>韦应芳</t>
  </si>
  <si>
    <t>韦应科</t>
  </si>
  <si>
    <t>代满平</t>
  </si>
  <si>
    <t>刘金宝</t>
  </si>
  <si>
    <t>梁具才</t>
  </si>
  <si>
    <t>金启瑞</t>
  </si>
  <si>
    <t>董义</t>
  </si>
  <si>
    <t>代满廷</t>
  </si>
  <si>
    <t>韦应奎</t>
  </si>
  <si>
    <t>宋洼村5组</t>
  </si>
  <si>
    <t>何仲明</t>
  </si>
  <si>
    <t>何仲林</t>
  </si>
  <si>
    <t>吕栓桂</t>
  </si>
  <si>
    <t>何礼海</t>
  </si>
  <si>
    <t>刘义</t>
  </si>
  <si>
    <t>刘保安</t>
  </si>
  <si>
    <t>刘利利</t>
  </si>
  <si>
    <t>刘得基</t>
  </si>
  <si>
    <t>刘德录</t>
  </si>
  <si>
    <t>刘志义</t>
  </si>
  <si>
    <t>刘志云</t>
  </si>
  <si>
    <t>刘宁</t>
  </si>
  <si>
    <t>刘志晔</t>
  </si>
  <si>
    <t>刘文义</t>
  </si>
  <si>
    <t>刘毅</t>
  </si>
  <si>
    <t>宋玉宝</t>
  </si>
  <si>
    <t>屈志明</t>
  </si>
  <si>
    <t>屈志成</t>
  </si>
  <si>
    <t>张仲月</t>
  </si>
  <si>
    <t>张俊仁</t>
  </si>
  <si>
    <t>张俊强</t>
  </si>
  <si>
    <t>张俊利</t>
  </si>
  <si>
    <t>张力</t>
  </si>
  <si>
    <t>张志伟</t>
  </si>
  <si>
    <t>张志清</t>
  </si>
  <si>
    <t>张文炳</t>
  </si>
  <si>
    <t>李严峰</t>
  </si>
  <si>
    <t>李如珍</t>
  </si>
  <si>
    <t>牛举云</t>
  </si>
  <si>
    <t>牛国杰</t>
  </si>
  <si>
    <t>牛会云</t>
  </si>
  <si>
    <t>牛国章</t>
  </si>
  <si>
    <t>牛守义</t>
  </si>
  <si>
    <t>牛守科</t>
  </si>
  <si>
    <t>申刚</t>
  </si>
  <si>
    <t>申卫兵</t>
  </si>
  <si>
    <t>申良子</t>
  </si>
  <si>
    <t>蒋月琴</t>
  </si>
  <si>
    <t>马四辈</t>
  </si>
  <si>
    <t>马如仓</t>
  </si>
  <si>
    <t>马小银</t>
  </si>
  <si>
    <t>魏俊章</t>
  </si>
  <si>
    <t>马银辉</t>
  </si>
  <si>
    <t>魏孝义</t>
  </si>
  <si>
    <t>魏孝东</t>
  </si>
  <si>
    <t>魏孝国</t>
  </si>
  <si>
    <t>魏孝强</t>
  </si>
  <si>
    <t>魏孝真</t>
  </si>
  <si>
    <t>冯志俊</t>
  </si>
  <si>
    <t>王佩科</t>
  </si>
  <si>
    <t>魏俊科</t>
  </si>
  <si>
    <t>刘志祥</t>
  </si>
  <si>
    <t>张志杰</t>
  </si>
  <si>
    <t>赵彩芳</t>
  </si>
  <si>
    <t>董光荣</t>
  </si>
  <si>
    <t>张翻有</t>
  </si>
  <si>
    <t>张志宝</t>
  </si>
  <si>
    <t>张志强</t>
  </si>
  <si>
    <t>合计</t>
  </si>
  <si>
    <t>张易镇2018年产业扶持到户项目资金兑付花名册</t>
  </si>
  <si>
    <t>（宋洼村）</t>
  </si>
  <si>
    <t>总计：480545元（大写：肆拾捌万零伍佰肆拾伍元整）</t>
  </si>
  <si>
    <t>原州区张易镇人民政府
2018年8月19日</t>
  </si>
  <si>
    <t>1.5t</t>
  </si>
  <si>
    <t>6t</t>
  </si>
  <si>
    <t>6.5t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</si>
</sst>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6"/>
      <color indexed="8"/>
      <name val="方正小标宋简体"/>
      <family val="0"/>
    </font>
    <font>
      <sz val="22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22"/>
      <name val="方正小标宋简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6"/>
      <color theme="1"/>
      <name val="方正小标宋简体"/>
      <family val="0"/>
    </font>
    <font>
      <sz val="22"/>
      <color theme="1"/>
      <name val="Calibri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2" fillId="0" borderId="0">
      <alignment/>
      <protection/>
    </xf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32" fillId="0" borderId="0">
      <alignment/>
      <protection/>
    </xf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1" fillId="0" borderId="0">
      <alignment/>
      <protection/>
    </xf>
    <xf numFmtId="0" fontId="32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7" fillId="0" borderId="0" xfId="56" applyFont="1" applyAlignment="1">
      <alignment horizontal="center" vertical="center" wrapText="1"/>
      <protection/>
    </xf>
    <xf numFmtId="0" fontId="8" fillId="0" borderId="0" xfId="56" applyFont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/>
    </xf>
    <xf numFmtId="0" fontId="61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汇总表 2" xfId="41"/>
    <cellStyle name="20% - 强调文字颜色 6" xfId="42"/>
    <cellStyle name="强调文字颜色 2" xfId="43"/>
    <cellStyle name="链接单元格" xfId="44"/>
    <cellStyle name="汇总" xfId="45"/>
    <cellStyle name="常规_汇总表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9"/>
  <sheetViews>
    <sheetView tabSelected="1" zoomScaleSheetLayoutView="100" workbookViewId="0" topLeftCell="A1">
      <pane ySplit="4" topLeftCell="A164" activePane="bottomLeft" state="frozen"/>
      <selection pane="bottomLeft" activeCell="J166" sqref="J166"/>
    </sheetView>
  </sheetViews>
  <sheetFormatPr defaultColWidth="9.00390625" defaultRowHeight="15"/>
  <cols>
    <col min="1" max="1" width="8.28125" style="0" customWidth="1"/>
    <col min="2" max="2" width="13.28125" style="0" customWidth="1"/>
    <col min="3" max="3" width="9.8515625" style="0" customWidth="1"/>
    <col min="4" max="4" width="9.140625" style="0" customWidth="1"/>
    <col min="5" max="5" width="7.421875" style="0" customWidth="1"/>
    <col min="6" max="6" width="6.421875" style="0" customWidth="1"/>
    <col min="7" max="7" width="6.57421875" style="0" customWidth="1"/>
    <col min="8" max="8" width="5.00390625" style="0" customWidth="1"/>
    <col min="9" max="9" width="7.140625" style="0" customWidth="1"/>
    <col min="10" max="10" width="5.00390625" style="0" customWidth="1"/>
    <col min="11" max="14" width="7.421875" style="0" customWidth="1"/>
    <col min="15" max="17" width="9.28125" style="0" customWidth="1"/>
    <col min="18" max="22" width="7.28125" style="0" customWidth="1"/>
    <col min="23" max="23" width="5.00390625" style="0" customWidth="1"/>
    <col min="24" max="24" width="8.00390625" style="0" customWidth="1"/>
    <col min="25" max="25" width="12.421875" style="0" customWidth="1"/>
    <col min="26" max="26" width="9.8515625" style="0" customWidth="1"/>
  </cols>
  <sheetData>
    <row r="1" spans="1:26" ht="36" customHeight="1">
      <c r="A1" s="9" t="s">
        <v>0</v>
      </c>
      <c r="B1" s="9"/>
      <c r="C1" s="9"/>
      <c r="D1" s="9"/>
      <c r="E1" s="9"/>
      <c r="F1" s="9"/>
      <c r="G1" s="9"/>
      <c r="H1" s="10"/>
      <c r="I1" s="9"/>
      <c r="J1" s="10"/>
      <c r="K1" s="9"/>
      <c r="L1" s="9"/>
      <c r="M1" s="9"/>
      <c r="N1" s="9"/>
      <c r="O1" s="9"/>
      <c r="P1" s="9"/>
      <c r="Q1" s="9"/>
      <c r="R1" s="9"/>
      <c r="S1" s="9"/>
      <c r="T1" s="10"/>
      <c r="U1" s="9"/>
      <c r="V1" s="9"/>
      <c r="W1" s="9"/>
      <c r="X1" s="9"/>
      <c r="Y1" s="9"/>
      <c r="Z1" s="9"/>
    </row>
    <row r="2" spans="1:26" ht="15" customHeight="1">
      <c r="A2" s="11" t="s">
        <v>1</v>
      </c>
      <c r="B2" s="12" t="s">
        <v>2</v>
      </c>
      <c r="C2" s="12" t="s">
        <v>3</v>
      </c>
      <c r="D2" s="13" t="s">
        <v>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22"/>
      <c r="Y2" s="26" t="s">
        <v>5</v>
      </c>
      <c r="Z2" s="26" t="s">
        <v>6</v>
      </c>
    </row>
    <row r="3" spans="1:26" ht="39.75" customHeight="1">
      <c r="A3" s="15"/>
      <c r="B3" s="15"/>
      <c r="C3" s="15"/>
      <c r="D3" s="16" t="s">
        <v>7</v>
      </c>
      <c r="E3" s="16" t="s">
        <v>8</v>
      </c>
      <c r="F3" s="16" t="s">
        <v>9</v>
      </c>
      <c r="G3" s="16" t="s">
        <v>10</v>
      </c>
      <c r="H3" s="17" t="s">
        <v>11</v>
      </c>
      <c r="I3" s="16" t="s">
        <v>12</v>
      </c>
      <c r="J3" s="17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6" t="s">
        <v>18</v>
      </c>
      <c r="P3" s="16" t="s">
        <v>19</v>
      </c>
      <c r="Q3" s="16" t="s">
        <v>20</v>
      </c>
      <c r="R3" s="16" t="s">
        <v>21</v>
      </c>
      <c r="S3" s="16" t="s">
        <v>22</v>
      </c>
      <c r="T3" s="16" t="s">
        <v>23</v>
      </c>
      <c r="U3" s="23" t="s">
        <v>24</v>
      </c>
      <c r="V3" s="23"/>
      <c r="W3" s="23"/>
      <c r="X3" s="23" t="s">
        <v>25</v>
      </c>
      <c r="Y3" s="27"/>
      <c r="Z3" s="27"/>
    </row>
    <row r="4" spans="1:26" ht="18.75" customHeight="1">
      <c r="A4" s="18"/>
      <c r="B4" s="18"/>
      <c r="C4" s="18"/>
      <c r="D4" s="16"/>
      <c r="E4" s="16"/>
      <c r="F4" s="16"/>
      <c r="G4" s="16"/>
      <c r="H4" s="17"/>
      <c r="I4" s="16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24" t="s">
        <v>26</v>
      </c>
      <c r="V4" s="24" t="s">
        <v>27</v>
      </c>
      <c r="W4" s="24" t="s">
        <v>28</v>
      </c>
      <c r="X4" s="23"/>
      <c r="Y4" s="28"/>
      <c r="Z4" s="28"/>
    </row>
    <row r="5" spans="1:26" ht="19.5" customHeight="1">
      <c r="A5" s="19">
        <f>SUBTOTAL(103,$C$5:C5)</f>
        <v>1</v>
      </c>
      <c r="B5" s="20" t="s">
        <v>29</v>
      </c>
      <c r="C5" s="20" t="s">
        <v>30</v>
      </c>
      <c r="D5" s="21">
        <v>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5"/>
      <c r="X5" s="25"/>
      <c r="Y5" s="25">
        <f>D5*150+E5*500+F5*300+G5*200+I5*300+K5*3000+L5*200+M5*500+N5*2000+O5*15+P5*500+Q5*30+R5*6000+S5*3000+T5*5000+U5*1500+V5*2500+W5*3500+X5*50</f>
        <v>150</v>
      </c>
      <c r="Z5" s="25"/>
    </row>
    <row r="6" spans="1:26" ht="19.5" customHeight="1">
      <c r="A6" s="19">
        <f>SUBTOTAL(103,$C$5:C6)</f>
        <v>2</v>
      </c>
      <c r="B6" s="20" t="s">
        <v>29</v>
      </c>
      <c r="C6" s="20" t="s">
        <v>31</v>
      </c>
      <c r="D6" s="21">
        <v>2</v>
      </c>
      <c r="E6" s="21"/>
      <c r="F6" s="21"/>
      <c r="G6" s="21"/>
      <c r="H6" s="21"/>
      <c r="I6" s="21"/>
      <c r="J6" s="21"/>
      <c r="K6" s="21"/>
      <c r="L6" s="21"/>
      <c r="M6" s="21">
        <v>2</v>
      </c>
      <c r="N6" s="21"/>
      <c r="O6" s="21">
        <v>10</v>
      </c>
      <c r="P6" s="21"/>
      <c r="Q6" s="21"/>
      <c r="R6" s="21"/>
      <c r="S6" s="21"/>
      <c r="T6" s="21"/>
      <c r="U6" s="21"/>
      <c r="V6" s="21"/>
      <c r="W6" s="25"/>
      <c r="X6" s="25">
        <v>10</v>
      </c>
      <c r="Y6" s="25">
        <f aca="true" t="shared" si="0" ref="Y6:Y69">D6*150+E6*500+F6*300+G6*200+I6*300+K6*3000+L6*200+M6*500+N6*2000+O6*15+P6*500+Q6*30+R6*6000+S6*3000+T6*5000+U6*1500+V6*2500+W6*3500+X6*50</f>
        <v>1950</v>
      </c>
      <c r="Z6" s="25"/>
    </row>
    <row r="7" spans="1:26" ht="19.5" customHeight="1">
      <c r="A7" s="19">
        <f>SUBTOTAL(103,$C$5:C7)</f>
        <v>3</v>
      </c>
      <c r="B7" s="20" t="s">
        <v>29</v>
      </c>
      <c r="C7" s="20" t="s">
        <v>32</v>
      </c>
      <c r="D7" s="21">
        <v>1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5"/>
      <c r="X7" s="25"/>
      <c r="Y7" s="25">
        <f t="shared" si="0"/>
        <v>150</v>
      </c>
      <c r="Z7" s="25"/>
    </row>
    <row r="8" spans="1:26" ht="19.5" customHeight="1">
      <c r="A8" s="19">
        <f>SUBTOTAL(103,$C$5:C8)</f>
        <v>4</v>
      </c>
      <c r="B8" s="20" t="s">
        <v>29</v>
      </c>
      <c r="C8" s="20" t="s">
        <v>33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5"/>
      <c r="X8" s="25"/>
      <c r="Y8" s="25">
        <f t="shared" si="0"/>
        <v>0</v>
      </c>
      <c r="Z8" s="25"/>
    </row>
    <row r="9" spans="1:26" ht="19.5" customHeight="1">
      <c r="A9" s="19">
        <f>SUBTOTAL(103,$C$5:C9)</f>
        <v>5</v>
      </c>
      <c r="B9" s="20" t="s">
        <v>29</v>
      </c>
      <c r="C9" s="20" t="s">
        <v>34</v>
      </c>
      <c r="D9" s="21">
        <v>1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5"/>
      <c r="X9" s="25"/>
      <c r="Y9" s="25">
        <f t="shared" si="0"/>
        <v>150</v>
      </c>
      <c r="Z9" s="25"/>
    </row>
    <row r="10" spans="1:26" ht="19.5" customHeight="1">
      <c r="A10" s="19">
        <f>SUBTOTAL(103,$C$5:C10)</f>
        <v>6</v>
      </c>
      <c r="B10" s="20" t="s">
        <v>29</v>
      </c>
      <c r="C10" s="20" t="s">
        <v>35</v>
      </c>
      <c r="D10" s="21">
        <v>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5"/>
      <c r="X10" s="25">
        <v>10</v>
      </c>
      <c r="Y10" s="25">
        <f t="shared" si="0"/>
        <v>800</v>
      </c>
      <c r="Z10" s="25"/>
    </row>
    <row r="11" spans="1:26" ht="19.5" customHeight="1">
      <c r="A11" s="19">
        <f>SUBTOTAL(103,$C$5:C11)</f>
        <v>7</v>
      </c>
      <c r="B11" s="20" t="s">
        <v>29</v>
      </c>
      <c r="C11" s="20" t="s">
        <v>36</v>
      </c>
      <c r="D11" s="21"/>
      <c r="E11" s="21"/>
      <c r="F11" s="21"/>
      <c r="G11" s="21"/>
      <c r="H11" s="21"/>
      <c r="I11" s="21"/>
      <c r="J11" s="21"/>
      <c r="K11" s="21"/>
      <c r="L11" s="21"/>
      <c r="M11" s="21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5"/>
      <c r="X11" s="25">
        <v>8</v>
      </c>
      <c r="Y11" s="25">
        <f t="shared" si="0"/>
        <v>1400</v>
      </c>
      <c r="Z11" s="25"/>
    </row>
    <row r="12" spans="1:26" ht="19.5" customHeight="1">
      <c r="A12" s="19">
        <f>SUBTOTAL(103,$C$5:C12)</f>
        <v>8</v>
      </c>
      <c r="B12" s="20" t="s">
        <v>29</v>
      </c>
      <c r="C12" s="20" t="s">
        <v>37</v>
      </c>
      <c r="D12" s="21">
        <v>2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>
        <v>10</v>
      </c>
      <c r="P12" s="21"/>
      <c r="Q12" s="21">
        <v>50</v>
      </c>
      <c r="R12" s="21"/>
      <c r="S12" s="21"/>
      <c r="T12" s="21"/>
      <c r="U12" s="21"/>
      <c r="V12" s="21"/>
      <c r="W12" s="25"/>
      <c r="X12" s="25"/>
      <c r="Y12" s="25">
        <f t="shared" si="0"/>
        <v>1950</v>
      </c>
      <c r="Z12" s="25"/>
    </row>
    <row r="13" spans="1:26" ht="19.5" customHeight="1">
      <c r="A13" s="19">
        <f>SUBTOTAL(103,$C$5:C13)</f>
        <v>9</v>
      </c>
      <c r="B13" s="20" t="s">
        <v>29</v>
      </c>
      <c r="C13" s="20" t="s">
        <v>38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>
        <v>40</v>
      </c>
      <c r="P13" s="21"/>
      <c r="Q13" s="21"/>
      <c r="R13" s="21"/>
      <c r="S13" s="21"/>
      <c r="T13" s="21"/>
      <c r="U13" s="21"/>
      <c r="V13" s="21"/>
      <c r="W13" s="25"/>
      <c r="X13" s="25"/>
      <c r="Y13" s="25">
        <f t="shared" si="0"/>
        <v>600</v>
      </c>
      <c r="Z13" s="25"/>
    </row>
    <row r="14" spans="1:26" ht="19.5" customHeight="1">
      <c r="A14" s="19">
        <f>SUBTOTAL(103,$C$5:C14)</f>
        <v>10</v>
      </c>
      <c r="B14" s="20" t="s">
        <v>29</v>
      </c>
      <c r="C14" s="20" t="s">
        <v>39</v>
      </c>
      <c r="D14" s="21">
        <v>6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5"/>
      <c r="X14" s="25">
        <v>6</v>
      </c>
      <c r="Y14" s="25">
        <f t="shared" si="0"/>
        <v>1200</v>
      </c>
      <c r="Z14" s="25"/>
    </row>
    <row r="15" spans="1:26" ht="19.5" customHeight="1">
      <c r="A15" s="19">
        <f>SUBTOTAL(103,$C$5:C15)</f>
        <v>11</v>
      </c>
      <c r="B15" s="20" t="s">
        <v>29</v>
      </c>
      <c r="C15" s="20" t="s">
        <v>40</v>
      </c>
      <c r="D15" s="21">
        <v>5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5"/>
      <c r="X15" s="25">
        <v>7</v>
      </c>
      <c r="Y15" s="25">
        <f t="shared" si="0"/>
        <v>1100</v>
      </c>
      <c r="Z15" s="25"/>
    </row>
    <row r="16" spans="1:26" ht="19.5" customHeight="1">
      <c r="A16" s="19">
        <f>SUBTOTAL(103,$C$5:C16)</f>
        <v>12</v>
      </c>
      <c r="B16" s="20" t="s">
        <v>29</v>
      </c>
      <c r="C16" s="20" t="s">
        <v>41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5"/>
      <c r="X16" s="25"/>
      <c r="Y16" s="25">
        <f t="shared" si="0"/>
        <v>0</v>
      </c>
      <c r="Z16" s="1"/>
    </row>
    <row r="17" spans="1:26" ht="19.5" customHeight="1">
      <c r="A17" s="19">
        <f>SUBTOTAL(103,$C$5:C17)</f>
        <v>13</v>
      </c>
      <c r="B17" s="20" t="s">
        <v>29</v>
      </c>
      <c r="C17" s="20" t="s">
        <v>42</v>
      </c>
      <c r="D17" s="21">
        <v>16</v>
      </c>
      <c r="E17" s="21"/>
      <c r="F17" s="21"/>
      <c r="G17" s="21"/>
      <c r="H17" s="21"/>
      <c r="I17" s="21">
        <v>2</v>
      </c>
      <c r="J17" s="21"/>
      <c r="K17" s="21"/>
      <c r="L17" s="21"/>
      <c r="M17" s="21"/>
      <c r="N17" s="21"/>
      <c r="O17" s="21">
        <v>10</v>
      </c>
      <c r="P17" s="21"/>
      <c r="Q17" s="21"/>
      <c r="R17" s="21"/>
      <c r="S17" s="21"/>
      <c r="T17" s="21"/>
      <c r="U17" s="21"/>
      <c r="V17" s="21"/>
      <c r="W17" s="25"/>
      <c r="X17" s="25"/>
      <c r="Y17" s="25">
        <f t="shared" si="0"/>
        <v>3150</v>
      </c>
      <c r="Z17" s="25"/>
    </row>
    <row r="18" spans="1:26" ht="19.5" customHeight="1">
      <c r="A18" s="19">
        <f>SUBTOTAL(103,$C$5:C18)</f>
        <v>14</v>
      </c>
      <c r="B18" s="20" t="s">
        <v>29</v>
      </c>
      <c r="C18" s="20" t="s">
        <v>43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5"/>
      <c r="X18" s="25"/>
      <c r="Y18" s="25">
        <f t="shared" si="0"/>
        <v>0</v>
      </c>
      <c r="Z18" s="25"/>
    </row>
    <row r="19" spans="1:26" ht="19.5" customHeight="1">
      <c r="A19" s="19">
        <f>SUBTOTAL(103,$C$5:C19)</f>
        <v>15</v>
      </c>
      <c r="B19" s="20" t="s">
        <v>29</v>
      </c>
      <c r="C19" s="20" t="s">
        <v>44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v>50</v>
      </c>
      <c r="P19" s="21"/>
      <c r="Q19" s="21"/>
      <c r="R19" s="21"/>
      <c r="S19" s="21"/>
      <c r="T19" s="21"/>
      <c r="U19" s="21"/>
      <c r="V19" s="21"/>
      <c r="W19" s="25"/>
      <c r="X19" s="25"/>
      <c r="Y19" s="25">
        <f t="shared" si="0"/>
        <v>750</v>
      </c>
      <c r="Z19" s="25"/>
    </row>
    <row r="20" spans="1:26" ht="19.5" customHeight="1">
      <c r="A20" s="19">
        <f>SUBTOTAL(103,$C$5:C20)</f>
        <v>16</v>
      </c>
      <c r="B20" s="20" t="s">
        <v>29</v>
      </c>
      <c r="C20" s="20" t="s">
        <v>45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5"/>
      <c r="X20" s="25"/>
      <c r="Y20" s="25">
        <f t="shared" si="0"/>
        <v>0</v>
      </c>
      <c r="Z20" s="25"/>
    </row>
    <row r="21" spans="1:26" ht="19.5" customHeight="1">
      <c r="A21" s="19">
        <f>SUBTOTAL(103,$C$5:C21)</f>
        <v>17</v>
      </c>
      <c r="B21" s="20" t="s">
        <v>29</v>
      </c>
      <c r="C21" s="20" t="s">
        <v>46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5"/>
      <c r="X21" s="25">
        <v>7</v>
      </c>
      <c r="Y21" s="25">
        <f t="shared" si="0"/>
        <v>350</v>
      </c>
      <c r="Z21" s="25"/>
    </row>
    <row r="22" spans="1:26" ht="19.5" customHeight="1">
      <c r="A22" s="19">
        <f>SUBTOTAL(103,$C$5:C22)</f>
        <v>18</v>
      </c>
      <c r="B22" s="20" t="s">
        <v>29</v>
      </c>
      <c r="C22" s="20" t="s">
        <v>47</v>
      </c>
      <c r="D22" s="21">
        <v>2</v>
      </c>
      <c r="E22" s="21"/>
      <c r="F22" s="21"/>
      <c r="G22" s="21"/>
      <c r="H22" s="21"/>
      <c r="I22" s="21"/>
      <c r="J22" s="21"/>
      <c r="K22" s="21"/>
      <c r="L22" s="21">
        <v>3</v>
      </c>
      <c r="M22" s="21"/>
      <c r="N22" s="21"/>
      <c r="O22" s="21"/>
      <c r="P22" s="21"/>
      <c r="Q22" s="21">
        <v>50</v>
      </c>
      <c r="R22" s="21"/>
      <c r="S22" s="21"/>
      <c r="T22" s="21"/>
      <c r="U22" s="21"/>
      <c r="V22" s="21"/>
      <c r="W22" s="25"/>
      <c r="X22" s="25">
        <v>9</v>
      </c>
      <c r="Y22" s="25">
        <f t="shared" si="0"/>
        <v>2850</v>
      </c>
      <c r="Z22" s="25"/>
    </row>
    <row r="23" spans="1:26" ht="19.5" customHeight="1">
      <c r="A23" s="19">
        <f>SUBTOTAL(103,$C$5:C23)</f>
        <v>19</v>
      </c>
      <c r="B23" s="20" t="s">
        <v>29</v>
      </c>
      <c r="C23" s="20" t="s">
        <v>48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5"/>
      <c r="X23" s="25"/>
      <c r="Y23" s="25">
        <f t="shared" si="0"/>
        <v>0</v>
      </c>
      <c r="Z23" s="25"/>
    </row>
    <row r="24" spans="1:26" ht="19.5" customHeight="1">
      <c r="A24" s="19">
        <f>SUBTOTAL(103,$C$5:C24)</f>
        <v>20</v>
      </c>
      <c r="B24" s="20" t="s">
        <v>29</v>
      </c>
      <c r="C24" s="20" t="s">
        <v>49</v>
      </c>
      <c r="D24" s="21">
        <v>1</v>
      </c>
      <c r="E24" s="21"/>
      <c r="F24" s="21"/>
      <c r="G24" s="21"/>
      <c r="H24" s="21"/>
      <c r="I24" s="21"/>
      <c r="J24" s="21"/>
      <c r="K24" s="21"/>
      <c r="L24" s="21"/>
      <c r="M24" s="21">
        <v>2</v>
      </c>
      <c r="N24" s="21"/>
      <c r="O24" s="21"/>
      <c r="P24" s="21"/>
      <c r="Q24" s="21"/>
      <c r="R24" s="21"/>
      <c r="S24" s="21"/>
      <c r="T24" s="21"/>
      <c r="U24" s="21"/>
      <c r="V24" s="21"/>
      <c r="W24" s="25"/>
      <c r="X24" s="25"/>
      <c r="Y24" s="25">
        <f t="shared" si="0"/>
        <v>1150</v>
      </c>
      <c r="Z24" s="25"/>
    </row>
    <row r="25" spans="1:26" ht="19.5" customHeight="1">
      <c r="A25" s="19">
        <f>SUBTOTAL(103,$C$5:C25)</f>
        <v>21</v>
      </c>
      <c r="B25" s="20" t="s">
        <v>29</v>
      </c>
      <c r="C25" s="20" t="s">
        <v>50</v>
      </c>
      <c r="D25" s="21">
        <v>1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5"/>
      <c r="X25" s="25">
        <v>5</v>
      </c>
      <c r="Y25" s="25">
        <f t="shared" si="0"/>
        <v>400</v>
      </c>
      <c r="Z25" s="25"/>
    </row>
    <row r="26" spans="1:26" ht="19.5" customHeight="1">
      <c r="A26" s="19">
        <f>SUBTOTAL(103,$C$5:C26)</f>
        <v>22</v>
      </c>
      <c r="B26" s="20" t="s">
        <v>29</v>
      </c>
      <c r="C26" s="20" t="s">
        <v>51</v>
      </c>
      <c r="D26" s="21">
        <v>2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5"/>
      <c r="X26" s="25">
        <v>6</v>
      </c>
      <c r="Y26" s="25">
        <f t="shared" si="0"/>
        <v>600</v>
      </c>
      <c r="Z26" s="25"/>
    </row>
    <row r="27" spans="1:26" ht="19.5" customHeight="1">
      <c r="A27" s="19">
        <f>SUBTOTAL(103,$C$5:C27)</f>
        <v>23</v>
      </c>
      <c r="B27" s="20" t="s">
        <v>29</v>
      </c>
      <c r="C27" s="20" t="s">
        <v>52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5"/>
      <c r="X27" s="25"/>
      <c r="Y27" s="25">
        <f t="shared" si="0"/>
        <v>0</v>
      </c>
      <c r="Z27" s="25"/>
    </row>
    <row r="28" spans="1:26" ht="19.5" customHeight="1">
      <c r="A28" s="19">
        <f>SUBTOTAL(103,$C$5:C28)</f>
        <v>24</v>
      </c>
      <c r="B28" s="20" t="s">
        <v>29</v>
      </c>
      <c r="C28" s="20" t="s">
        <v>53</v>
      </c>
      <c r="D28" s="21"/>
      <c r="E28" s="21"/>
      <c r="F28" s="21"/>
      <c r="G28" s="21"/>
      <c r="H28" s="21"/>
      <c r="I28" s="21"/>
      <c r="J28" s="21"/>
      <c r="K28" s="21">
        <v>2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5"/>
      <c r="X28" s="25"/>
      <c r="Y28" s="25">
        <f t="shared" si="0"/>
        <v>6000</v>
      </c>
      <c r="Z28" s="25"/>
    </row>
    <row r="29" spans="1:26" ht="19.5" customHeight="1">
      <c r="A29" s="19">
        <f>SUBTOTAL(103,$C$5:C29)</f>
        <v>25</v>
      </c>
      <c r="B29" s="20" t="s">
        <v>29</v>
      </c>
      <c r="C29" s="20" t="s">
        <v>54</v>
      </c>
      <c r="D29" s="21">
        <v>8</v>
      </c>
      <c r="E29" s="21"/>
      <c r="F29" s="21"/>
      <c r="G29" s="21"/>
      <c r="H29" s="21"/>
      <c r="I29" s="21"/>
      <c r="J29" s="21"/>
      <c r="K29" s="21">
        <v>1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5"/>
      <c r="X29" s="25">
        <v>10</v>
      </c>
      <c r="Y29" s="25">
        <f t="shared" si="0"/>
        <v>4700</v>
      </c>
      <c r="Z29" s="25"/>
    </row>
    <row r="30" spans="1:26" ht="19.5" customHeight="1">
      <c r="A30" s="19">
        <f>SUBTOTAL(103,$C$5:C30)</f>
        <v>26</v>
      </c>
      <c r="B30" s="20" t="s">
        <v>29</v>
      </c>
      <c r="C30" s="20" t="s">
        <v>55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5"/>
      <c r="X30" s="25"/>
      <c r="Y30" s="25">
        <f t="shared" si="0"/>
        <v>0</v>
      </c>
      <c r="Z30" s="25"/>
    </row>
    <row r="31" spans="1:26" ht="19.5" customHeight="1">
      <c r="A31" s="19">
        <f>SUBTOTAL(103,$C$5:C31)</f>
        <v>27</v>
      </c>
      <c r="B31" s="20" t="s">
        <v>29</v>
      </c>
      <c r="C31" s="20" t="s">
        <v>56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5"/>
      <c r="X31" s="25"/>
      <c r="Y31" s="25">
        <f t="shared" si="0"/>
        <v>0</v>
      </c>
      <c r="Z31" s="25"/>
    </row>
    <row r="32" spans="1:26" ht="19.5" customHeight="1">
      <c r="A32" s="19">
        <f>SUBTOTAL(103,$C$5:C32)</f>
        <v>28</v>
      </c>
      <c r="B32" s="20" t="s">
        <v>29</v>
      </c>
      <c r="C32" s="20" t="s">
        <v>57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>
        <v>2</v>
      </c>
      <c r="Q32" s="21"/>
      <c r="R32" s="21"/>
      <c r="S32" s="21"/>
      <c r="T32" s="21"/>
      <c r="U32" s="21"/>
      <c r="V32" s="21"/>
      <c r="W32" s="25"/>
      <c r="X32" s="25"/>
      <c r="Y32" s="25">
        <f t="shared" si="0"/>
        <v>1000</v>
      </c>
      <c r="Z32" s="25"/>
    </row>
    <row r="33" spans="1:26" ht="19.5" customHeight="1">
      <c r="A33" s="19">
        <f>SUBTOTAL(103,$C$5:C33)</f>
        <v>29</v>
      </c>
      <c r="B33" s="20" t="s">
        <v>29</v>
      </c>
      <c r="C33" s="20" t="s">
        <v>58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5"/>
      <c r="X33" s="25"/>
      <c r="Y33" s="25">
        <f t="shared" si="0"/>
        <v>0</v>
      </c>
      <c r="Z33" s="25"/>
    </row>
    <row r="34" spans="1:26" ht="19.5" customHeight="1">
      <c r="A34" s="19">
        <f>SUBTOTAL(103,$C$5:C34)</f>
        <v>30</v>
      </c>
      <c r="B34" s="20" t="s">
        <v>29</v>
      </c>
      <c r="C34" s="20" t="s">
        <v>59</v>
      </c>
      <c r="D34" s="21">
        <v>1.5</v>
      </c>
      <c r="E34" s="21"/>
      <c r="F34" s="21"/>
      <c r="G34" s="21"/>
      <c r="H34" s="21"/>
      <c r="I34" s="21"/>
      <c r="J34" s="21"/>
      <c r="K34" s="21"/>
      <c r="L34" s="21">
        <v>7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5"/>
      <c r="X34" s="25">
        <v>4</v>
      </c>
      <c r="Y34" s="25">
        <f t="shared" si="0"/>
        <v>1825</v>
      </c>
      <c r="Z34" s="25"/>
    </row>
    <row r="35" spans="1:26" ht="19.5" customHeight="1">
      <c r="A35" s="19">
        <f>SUBTOTAL(103,$C$5:C35)</f>
        <v>31</v>
      </c>
      <c r="B35" s="20" t="s">
        <v>29</v>
      </c>
      <c r="C35" s="20" t="s">
        <v>60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v>12</v>
      </c>
      <c r="Q35" s="21"/>
      <c r="R35" s="21"/>
      <c r="S35" s="21"/>
      <c r="T35" s="21"/>
      <c r="U35" s="21"/>
      <c r="V35" s="21"/>
      <c r="W35" s="25"/>
      <c r="X35" s="25"/>
      <c r="Y35" s="25">
        <f t="shared" si="0"/>
        <v>6000</v>
      </c>
      <c r="Z35" s="25"/>
    </row>
    <row r="36" spans="1:26" ht="19.5" customHeight="1">
      <c r="A36" s="19">
        <f>SUBTOTAL(103,$C$5:C36)</f>
        <v>32</v>
      </c>
      <c r="B36" s="20" t="s">
        <v>29</v>
      </c>
      <c r="C36" s="20" t="s">
        <v>61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5"/>
      <c r="X36" s="25"/>
      <c r="Y36" s="25">
        <f t="shared" si="0"/>
        <v>0</v>
      </c>
      <c r="Z36" s="25"/>
    </row>
    <row r="37" spans="1:26" ht="19.5" customHeight="1">
      <c r="A37" s="19">
        <f>SUBTOTAL(103,$C$5:C37)</f>
        <v>33</v>
      </c>
      <c r="B37" s="20" t="s">
        <v>29</v>
      </c>
      <c r="C37" s="20" t="s">
        <v>62</v>
      </c>
      <c r="D37" s="21">
        <v>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5"/>
      <c r="X37" s="25"/>
      <c r="Y37" s="25">
        <f t="shared" si="0"/>
        <v>300</v>
      </c>
      <c r="Z37" s="25"/>
    </row>
    <row r="38" spans="1:26" ht="19.5" customHeight="1">
      <c r="A38" s="19">
        <f>SUBTOTAL(103,$C$5:C38)</f>
        <v>34</v>
      </c>
      <c r="B38" s="20" t="s">
        <v>29</v>
      </c>
      <c r="C38" s="20" t="s">
        <v>63</v>
      </c>
      <c r="D38" s="21">
        <v>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5"/>
      <c r="X38" s="25"/>
      <c r="Y38" s="25">
        <f t="shared" si="0"/>
        <v>300</v>
      </c>
      <c r="Z38" s="25"/>
    </row>
    <row r="39" spans="1:26" ht="19.5" customHeight="1">
      <c r="A39" s="19">
        <f>SUBTOTAL(103,$C$5:C39)</f>
        <v>35</v>
      </c>
      <c r="B39" s="20" t="s">
        <v>29</v>
      </c>
      <c r="C39" s="20" t="s">
        <v>64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5"/>
      <c r="X39" s="25"/>
      <c r="Y39" s="25">
        <f t="shared" si="0"/>
        <v>0</v>
      </c>
      <c r="Z39" s="25"/>
    </row>
    <row r="40" spans="1:26" ht="19.5" customHeight="1">
      <c r="A40" s="19">
        <f>SUBTOTAL(103,$C$5:C40)</f>
        <v>36</v>
      </c>
      <c r="B40" s="20" t="s">
        <v>29</v>
      </c>
      <c r="C40" s="20" t="s">
        <v>65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5"/>
      <c r="X40" s="25"/>
      <c r="Y40" s="25">
        <f t="shared" si="0"/>
        <v>0</v>
      </c>
      <c r="Z40" s="25"/>
    </row>
    <row r="41" spans="1:26" ht="19.5" customHeight="1">
      <c r="A41" s="19">
        <f>SUBTOTAL(103,$C$5:C41)</f>
        <v>37</v>
      </c>
      <c r="B41" s="20" t="s">
        <v>29</v>
      </c>
      <c r="C41" s="20" t="s">
        <v>66</v>
      </c>
      <c r="D41" s="21">
        <v>6</v>
      </c>
      <c r="E41" s="21"/>
      <c r="F41" s="21"/>
      <c r="G41" s="21"/>
      <c r="H41" s="21"/>
      <c r="I41" s="21"/>
      <c r="J41" s="21"/>
      <c r="K41" s="21">
        <v>1</v>
      </c>
      <c r="L41" s="21"/>
      <c r="M41" s="21"/>
      <c r="N41" s="21"/>
      <c r="O41" s="21">
        <v>10</v>
      </c>
      <c r="P41" s="21"/>
      <c r="Q41" s="21"/>
      <c r="R41" s="21"/>
      <c r="S41" s="21"/>
      <c r="T41" s="21"/>
      <c r="U41" s="21"/>
      <c r="V41" s="21"/>
      <c r="W41" s="25"/>
      <c r="X41" s="25">
        <v>4</v>
      </c>
      <c r="Y41" s="25">
        <f t="shared" si="0"/>
        <v>4250</v>
      </c>
      <c r="Z41" s="25"/>
    </row>
    <row r="42" spans="1:26" ht="19.5" customHeight="1">
      <c r="A42" s="19">
        <f>SUBTOTAL(103,$C$5:C42)</f>
        <v>38</v>
      </c>
      <c r="B42" s="20" t="s">
        <v>29</v>
      </c>
      <c r="C42" s="20" t="s">
        <v>67</v>
      </c>
      <c r="D42" s="21">
        <v>3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5"/>
      <c r="X42" s="25"/>
      <c r="Y42" s="25">
        <f t="shared" si="0"/>
        <v>450</v>
      </c>
      <c r="Z42" s="25"/>
    </row>
    <row r="43" spans="1:26" ht="19.5" customHeight="1">
      <c r="A43" s="19">
        <f>SUBTOTAL(103,$C$5:C43)</f>
        <v>39</v>
      </c>
      <c r="B43" s="20" t="s">
        <v>29</v>
      </c>
      <c r="C43" s="20" t="s">
        <v>68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5"/>
      <c r="X43" s="25"/>
      <c r="Y43" s="25">
        <f t="shared" si="0"/>
        <v>0</v>
      </c>
      <c r="Z43" s="1"/>
    </row>
    <row r="44" spans="1:26" ht="19.5" customHeight="1">
      <c r="A44" s="19">
        <f>SUBTOTAL(103,$C$5:C44)</f>
        <v>40</v>
      </c>
      <c r="B44" s="20" t="s">
        <v>29</v>
      </c>
      <c r="C44" s="20" t="s">
        <v>69</v>
      </c>
      <c r="D44" s="21"/>
      <c r="E44" s="21"/>
      <c r="F44" s="21"/>
      <c r="G44" s="21"/>
      <c r="H44" s="21"/>
      <c r="I44" s="21"/>
      <c r="J44" s="21"/>
      <c r="K44" s="21">
        <v>2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5"/>
      <c r="X44" s="25"/>
      <c r="Y44" s="25">
        <f t="shared" si="0"/>
        <v>6000</v>
      </c>
      <c r="Z44" s="25"/>
    </row>
    <row r="45" spans="1:26" ht="19.5" customHeight="1">
      <c r="A45" s="19">
        <f>SUBTOTAL(103,$C$5:C45)</f>
        <v>41</v>
      </c>
      <c r="B45" s="20" t="s">
        <v>29</v>
      </c>
      <c r="C45" s="20" t="s">
        <v>70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5"/>
      <c r="X45" s="25"/>
      <c r="Y45" s="25">
        <f t="shared" si="0"/>
        <v>0</v>
      </c>
      <c r="Z45" s="25"/>
    </row>
    <row r="46" spans="1:26" ht="19.5" customHeight="1">
      <c r="A46" s="19">
        <f>SUBTOTAL(103,$C$5:C46)</f>
        <v>42</v>
      </c>
      <c r="B46" s="20" t="s">
        <v>29</v>
      </c>
      <c r="C46" s="20" t="s">
        <v>71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5"/>
      <c r="X46" s="25"/>
      <c r="Y46" s="25">
        <f t="shared" si="0"/>
        <v>0</v>
      </c>
      <c r="Z46" s="25"/>
    </row>
    <row r="47" spans="1:26" ht="19.5" customHeight="1">
      <c r="A47" s="19">
        <f>SUBTOTAL(103,$C$5:C47)</f>
        <v>43</v>
      </c>
      <c r="B47" s="20" t="s">
        <v>29</v>
      </c>
      <c r="C47" s="20" t="s">
        <v>72</v>
      </c>
      <c r="D47" s="21">
        <v>10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v>150</v>
      </c>
      <c r="R47" s="21"/>
      <c r="S47" s="21"/>
      <c r="T47" s="21"/>
      <c r="U47" s="21"/>
      <c r="V47" s="21"/>
      <c r="W47" s="25"/>
      <c r="X47" s="25">
        <v>1</v>
      </c>
      <c r="Y47" s="25">
        <f t="shared" si="0"/>
        <v>6050</v>
      </c>
      <c r="Z47" s="25"/>
    </row>
    <row r="48" spans="1:26" ht="19.5" customHeight="1">
      <c r="A48" s="19">
        <f>SUBTOTAL(103,$C$5:C48)</f>
        <v>44</v>
      </c>
      <c r="B48" s="20" t="s">
        <v>29</v>
      </c>
      <c r="C48" s="20" t="s">
        <v>73</v>
      </c>
      <c r="D48" s="21">
        <v>3</v>
      </c>
      <c r="E48" s="21"/>
      <c r="F48" s="21"/>
      <c r="G48" s="21"/>
      <c r="H48" s="21"/>
      <c r="I48" s="21"/>
      <c r="J48" s="21"/>
      <c r="K48" s="21">
        <v>1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5"/>
      <c r="X48" s="25">
        <v>6</v>
      </c>
      <c r="Y48" s="25">
        <f t="shared" si="0"/>
        <v>3750</v>
      </c>
      <c r="Z48" s="25"/>
    </row>
    <row r="49" spans="1:26" ht="19.5" customHeight="1">
      <c r="A49" s="19">
        <f>SUBTOTAL(103,$C$5:C49)</f>
        <v>45</v>
      </c>
      <c r="B49" s="20" t="s">
        <v>29</v>
      </c>
      <c r="C49" s="20" t="s">
        <v>74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5"/>
      <c r="X49" s="25"/>
      <c r="Y49" s="25">
        <f t="shared" si="0"/>
        <v>0</v>
      </c>
      <c r="Z49" s="25"/>
    </row>
    <row r="50" spans="1:26" ht="19.5" customHeight="1">
      <c r="A50" s="19">
        <f>SUBTOTAL(103,$C$5:C50)</f>
        <v>46</v>
      </c>
      <c r="B50" s="20" t="s">
        <v>29</v>
      </c>
      <c r="C50" s="20" t="s">
        <v>75</v>
      </c>
      <c r="D50" s="21">
        <v>4</v>
      </c>
      <c r="E50" s="21"/>
      <c r="F50" s="21"/>
      <c r="G50" s="21"/>
      <c r="H50" s="21"/>
      <c r="I50" s="21"/>
      <c r="J50" s="21"/>
      <c r="K50" s="21">
        <v>1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5"/>
      <c r="X50" s="25">
        <v>15</v>
      </c>
      <c r="Y50" s="25">
        <f t="shared" si="0"/>
        <v>4350</v>
      </c>
      <c r="Z50" s="25"/>
    </row>
    <row r="51" spans="1:26" ht="19.5" customHeight="1">
      <c r="A51" s="19">
        <f>SUBTOTAL(103,$C$5:C51)</f>
        <v>47</v>
      </c>
      <c r="B51" s="20" t="s">
        <v>29</v>
      </c>
      <c r="C51" s="20" t="s">
        <v>76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>
        <v>12</v>
      </c>
      <c r="Q51" s="21"/>
      <c r="R51" s="21"/>
      <c r="S51" s="21"/>
      <c r="T51" s="21"/>
      <c r="U51" s="21"/>
      <c r="V51" s="21"/>
      <c r="W51" s="25"/>
      <c r="X51" s="25"/>
      <c r="Y51" s="25">
        <f t="shared" si="0"/>
        <v>6000</v>
      </c>
      <c r="Z51" s="25"/>
    </row>
    <row r="52" spans="1:26" ht="19.5" customHeight="1">
      <c r="A52" s="19">
        <f>SUBTOTAL(103,$C$5:C52)</f>
        <v>48</v>
      </c>
      <c r="B52" s="20" t="s">
        <v>29</v>
      </c>
      <c r="C52" s="20" t="s">
        <v>77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5"/>
      <c r="X52" s="25"/>
      <c r="Y52" s="25">
        <f t="shared" si="0"/>
        <v>0</v>
      </c>
      <c r="Z52" s="25"/>
    </row>
    <row r="53" spans="1:26" ht="19.5" customHeight="1">
      <c r="A53" s="19">
        <f>SUBTOTAL(103,$C$5:C53)</f>
        <v>49</v>
      </c>
      <c r="B53" s="20" t="s">
        <v>29</v>
      </c>
      <c r="C53" s="20" t="s">
        <v>78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>
        <v>20</v>
      </c>
      <c r="P53" s="21"/>
      <c r="Q53" s="21"/>
      <c r="R53" s="21"/>
      <c r="S53" s="21"/>
      <c r="T53" s="21"/>
      <c r="U53" s="21"/>
      <c r="V53" s="21"/>
      <c r="W53" s="25"/>
      <c r="X53" s="25"/>
      <c r="Y53" s="25">
        <f t="shared" si="0"/>
        <v>300</v>
      </c>
      <c r="Z53" s="25"/>
    </row>
    <row r="54" spans="1:26" ht="19.5" customHeight="1">
      <c r="A54" s="19">
        <f>SUBTOTAL(103,$C$5:C54)</f>
        <v>50</v>
      </c>
      <c r="B54" s="20" t="s">
        <v>29</v>
      </c>
      <c r="C54" s="20" t="s">
        <v>79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5"/>
      <c r="X54" s="25"/>
      <c r="Y54" s="25">
        <f t="shared" si="0"/>
        <v>0</v>
      </c>
      <c r="Z54" s="25"/>
    </row>
    <row r="55" spans="1:26" ht="19.5" customHeight="1">
      <c r="A55" s="19">
        <f>SUBTOTAL(103,$C$5:C55)</f>
        <v>51</v>
      </c>
      <c r="B55" s="20" t="s">
        <v>80</v>
      </c>
      <c r="C55" s="20" t="s">
        <v>81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5"/>
      <c r="X55" s="25"/>
      <c r="Y55" s="25">
        <f t="shared" si="0"/>
        <v>0</v>
      </c>
      <c r="Z55" s="25"/>
    </row>
    <row r="56" spans="1:26" ht="19.5" customHeight="1">
      <c r="A56" s="19">
        <f>SUBTOTAL(103,$C$5:C56)</f>
        <v>52</v>
      </c>
      <c r="B56" s="20" t="s">
        <v>80</v>
      </c>
      <c r="C56" s="20" t="s">
        <v>82</v>
      </c>
      <c r="D56" s="21">
        <v>2</v>
      </c>
      <c r="E56" s="21"/>
      <c r="F56" s="21"/>
      <c r="G56" s="21"/>
      <c r="H56" s="21"/>
      <c r="I56" s="21">
        <v>1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5"/>
      <c r="X56" s="25"/>
      <c r="Y56" s="25">
        <f t="shared" si="0"/>
        <v>600</v>
      </c>
      <c r="Z56" s="25"/>
    </row>
    <row r="57" spans="1:26" ht="19.5" customHeight="1">
      <c r="A57" s="19">
        <f>SUBTOTAL(103,$C$5:C57)</f>
        <v>53</v>
      </c>
      <c r="B57" s="20" t="s">
        <v>80</v>
      </c>
      <c r="C57" s="20" t="s">
        <v>83</v>
      </c>
      <c r="D57" s="21">
        <v>5</v>
      </c>
      <c r="E57" s="21"/>
      <c r="F57" s="21"/>
      <c r="G57" s="21"/>
      <c r="H57" s="21"/>
      <c r="I57" s="21">
        <v>3</v>
      </c>
      <c r="J57" s="21"/>
      <c r="K57" s="21"/>
      <c r="L57" s="21"/>
      <c r="M57" s="21">
        <v>2</v>
      </c>
      <c r="N57" s="21"/>
      <c r="O57" s="21"/>
      <c r="P57" s="21"/>
      <c r="Q57" s="21"/>
      <c r="R57" s="21"/>
      <c r="S57" s="21"/>
      <c r="T57" s="21"/>
      <c r="U57" s="21"/>
      <c r="V57" s="21"/>
      <c r="W57" s="25"/>
      <c r="X57" s="25">
        <v>6</v>
      </c>
      <c r="Y57" s="25">
        <f t="shared" si="0"/>
        <v>2950</v>
      </c>
      <c r="Z57" s="25"/>
    </row>
    <row r="58" spans="1:26" ht="19.5" customHeight="1">
      <c r="A58" s="19">
        <f>SUBTOTAL(103,$C$5:C58)</f>
        <v>54</v>
      </c>
      <c r="B58" s="20" t="s">
        <v>80</v>
      </c>
      <c r="C58" s="20" t="s">
        <v>84</v>
      </c>
      <c r="D58" s="21"/>
      <c r="E58" s="21"/>
      <c r="F58" s="21"/>
      <c r="G58" s="21">
        <v>5</v>
      </c>
      <c r="H58" s="21"/>
      <c r="I58" s="21"/>
      <c r="J58" s="21"/>
      <c r="K58" s="21">
        <v>1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5"/>
      <c r="X58" s="25">
        <v>2</v>
      </c>
      <c r="Y58" s="25">
        <f t="shared" si="0"/>
        <v>4100</v>
      </c>
      <c r="Z58" s="25"/>
    </row>
    <row r="59" spans="1:26" ht="19.5" customHeight="1">
      <c r="A59" s="19">
        <f>SUBTOTAL(103,$C$5:C59)</f>
        <v>55</v>
      </c>
      <c r="B59" s="20" t="s">
        <v>80</v>
      </c>
      <c r="C59" s="20" t="s">
        <v>85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>
        <v>12</v>
      </c>
      <c r="Q59" s="21"/>
      <c r="R59" s="21"/>
      <c r="S59" s="21"/>
      <c r="T59" s="21"/>
      <c r="U59" s="21"/>
      <c r="V59" s="21"/>
      <c r="W59" s="25"/>
      <c r="X59" s="25">
        <v>3</v>
      </c>
      <c r="Y59" s="25">
        <f t="shared" si="0"/>
        <v>6150</v>
      </c>
      <c r="Z59" s="25"/>
    </row>
    <row r="60" spans="1:26" ht="19.5" customHeight="1">
      <c r="A60" s="19">
        <f>SUBTOTAL(103,$C$5:C60)</f>
        <v>56</v>
      </c>
      <c r="B60" s="20" t="s">
        <v>80</v>
      </c>
      <c r="C60" s="20" t="s">
        <v>86</v>
      </c>
      <c r="D60" s="21">
        <v>2</v>
      </c>
      <c r="E60" s="21"/>
      <c r="F60" s="21"/>
      <c r="G60" s="21">
        <v>1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5"/>
      <c r="X60" s="25">
        <v>4</v>
      </c>
      <c r="Y60" s="25">
        <f t="shared" si="0"/>
        <v>700</v>
      </c>
      <c r="Z60" s="25"/>
    </row>
    <row r="61" spans="1:26" ht="19.5" customHeight="1">
      <c r="A61" s="19">
        <f>SUBTOTAL(103,$C$5:C61)</f>
        <v>57</v>
      </c>
      <c r="B61" s="20" t="s">
        <v>80</v>
      </c>
      <c r="C61" s="20" t="s">
        <v>87</v>
      </c>
      <c r="D61" s="21"/>
      <c r="E61" s="21"/>
      <c r="F61" s="21"/>
      <c r="G61" s="21"/>
      <c r="H61" s="21"/>
      <c r="I61" s="21"/>
      <c r="J61" s="21"/>
      <c r="K61" s="21"/>
      <c r="L61" s="21"/>
      <c r="M61" s="21">
        <v>3</v>
      </c>
      <c r="N61" s="21"/>
      <c r="O61" s="21"/>
      <c r="P61" s="21"/>
      <c r="Q61" s="21"/>
      <c r="R61" s="21"/>
      <c r="S61" s="21"/>
      <c r="T61" s="21"/>
      <c r="U61" s="21"/>
      <c r="V61" s="21"/>
      <c r="W61" s="25"/>
      <c r="X61" s="25"/>
      <c r="Y61" s="25">
        <f t="shared" si="0"/>
        <v>1500</v>
      </c>
      <c r="Z61" s="25"/>
    </row>
    <row r="62" spans="1:26" ht="19.5" customHeight="1">
      <c r="A62" s="19">
        <f>SUBTOTAL(103,$C$5:C62)</f>
        <v>58</v>
      </c>
      <c r="B62" s="20" t="s">
        <v>80</v>
      </c>
      <c r="C62" s="20" t="s">
        <v>88</v>
      </c>
      <c r="D62" s="21">
        <v>2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>
        <v>40</v>
      </c>
      <c r="P62" s="21"/>
      <c r="Q62" s="21"/>
      <c r="R62" s="21"/>
      <c r="S62" s="21"/>
      <c r="T62" s="21"/>
      <c r="U62" s="21"/>
      <c r="V62" s="21"/>
      <c r="W62" s="25"/>
      <c r="X62" s="25">
        <v>6</v>
      </c>
      <c r="Y62" s="25">
        <f t="shared" si="0"/>
        <v>1200</v>
      </c>
      <c r="Z62" s="25"/>
    </row>
    <row r="63" spans="1:26" ht="19.5" customHeight="1">
      <c r="A63" s="19">
        <f>SUBTOTAL(103,$C$5:C63)</f>
        <v>59</v>
      </c>
      <c r="B63" s="20" t="s">
        <v>80</v>
      </c>
      <c r="C63" s="20" t="s">
        <v>89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5"/>
      <c r="X63" s="25"/>
      <c r="Y63" s="25">
        <f t="shared" si="0"/>
        <v>0</v>
      </c>
      <c r="Z63" s="25"/>
    </row>
    <row r="64" spans="1:26" ht="19.5" customHeight="1">
      <c r="A64" s="19">
        <f>SUBTOTAL(103,$C$5:C64)</f>
        <v>60</v>
      </c>
      <c r="B64" s="20" t="s">
        <v>80</v>
      </c>
      <c r="C64" s="20" t="s">
        <v>90</v>
      </c>
      <c r="D64" s="21"/>
      <c r="E64" s="21">
        <v>1</v>
      </c>
      <c r="F64" s="21"/>
      <c r="G64" s="21"/>
      <c r="H64" s="21"/>
      <c r="I64" s="21"/>
      <c r="J64" s="21"/>
      <c r="K64" s="21"/>
      <c r="L64" s="21"/>
      <c r="M64" s="21">
        <v>11</v>
      </c>
      <c r="N64" s="21"/>
      <c r="O64" s="21"/>
      <c r="P64" s="21"/>
      <c r="Q64" s="21"/>
      <c r="R64" s="21"/>
      <c r="S64" s="21"/>
      <c r="T64" s="21"/>
      <c r="U64" s="21"/>
      <c r="V64" s="21"/>
      <c r="W64" s="25"/>
      <c r="X64" s="25"/>
      <c r="Y64" s="25">
        <f t="shared" si="0"/>
        <v>6000</v>
      </c>
      <c r="Z64" s="25"/>
    </row>
    <row r="65" spans="1:26" ht="19.5" customHeight="1">
      <c r="A65" s="19">
        <f>SUBTOTAL(103,$C$5:C65)</f>
        <v>61</v>
      </c>
      <c r="B65" s="20" t="s">
        <v>80</v>
      </c>
      <c r="C65" s="20" t="s">
        <v>91</v>
      </c>
      <c r="D65" s="21">
        <v>2</v>
      </c>
      <c r="E65" s="21"/>
      <c r="F65" s="21"/>
      <c r="G65" s="21"/>
      <c r="H65" s="21"/>
      <c r="I65" s="21"/>
      <c r="J65" s="21"/>
      <c r="K65" s="21"/>
      <c r="L65" s="21"/>
      <c r="M65" s="21">
        <v>5</v>
      </c>
      <c r="N65" s="21"/>
      <c r="O65" s="21"/>
      <c r="P65" s="21"/>
      <c r="Q65" s="21"/>
      <c r="R65" s="21"/>
      <c r="S65" s="21"/>
      <c r="T65" s="21"/>
      <c r="U65" s="21"/>
      <c r="V65" s="21"/>
      <c r="W65" s="25"/>
      <c r="X65" s="25"/>
      <c r="Y65" s="25">
        <f t="shared" si="0"/>
        <v>2800</v>
      </c>
      <c r="Z65" s="25"/>
    </row>
    <row r="66" spans="1:26" ht="19.5" customHeight="1">
      <c r="A66" s="19">
        <f>SUBTOTAL(103,$C$5:C66)</f>
        <v>62</v>
      </c>
      <c r="B66" s="20" t="s">
        <v>80</v>
      </c>
      <c r="C66" s="20" t="s">
        <v>92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5"/>
      <c r="X66" s="25"/>
      <c r="Y66" s="25">
        <f t="shared" si="0"/>
        <v>0</v>
      </c>
      <c r="Z66" s="1"/>
    </row>
    <row r="67" spans="1:26" ht="19.5" customHeight="1">
      <c r="A67" s="19">
        <f>SUBTOTAL(103,$C$5:C67)</f>
        <v>63</v>
      </c>
      <c r="B67" s="20" t="s">
        <v>80</v>
      </c>
      <c r="C67" s="20" t="s">
        <v>93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5"/>
      <c r="X67" s="25"/>
      <c r="Y67" s="25">
        <f t="shared" si="0"/>
        <v>0</v>
      </c>
      <c r="Z67" s="25"/>
    </row>
    <row r="68" spans="1:26" ht="19.5" customHeight="1">
      <c r="A68" s="19">
        <f>SUBTOTAL(103,$C$5:C68)</f>
        <v>64</v>
      </c>
      <c r="B68" s="20" t="s">
        <v>80</v>
      </c>
      <c r="C68" s="20" t="s">
        <v>94</v>
      </c>
      <c r="D68" s="21">
        <v>7</v>
      </c>
      <c r="E68" s="21"/>
      <c r="F68" s="21"/>
      <c r="G68" s="21"/>
      <c r="H68" s="21"/>
      <c r="I68" s="21"/>
      <c r="J68" s="21"/>
      <c r="K68" s="21">
        <v>1</v>
      </c>
      <c r="L68" s="21"/>
      <c r="M68" s="21">
        <v>2</v>
      </c>
      <c r="N68" s="21"/>
      <c r="O68" s="21"/>
      <c r="P68" s="21"/>
      <c r="Q68" s="21">
        <v>30</v>
      </c>
      <c r="R68" s="21"/>
      <c r="S68" s="21"/>
      <c r="T68" s="21"/>
      <c r="U68" s="21"/>
      <c r="V68" s="21"/>
      <c r="W68" s="25"/>
      <c r="X68" s="25"/>
      <c r="Y68" s="25">
        <f t="shared" si="0"/>
        <v>5950</v>
      </c>
      <c r="Z68" s="25"/>
    </row>
    <row r="69" spans="1:26" ht="19.5" customHeight="1">
      <c r="A69" s="19">
        <f>SUBTOTAL(103,$C$5:C69)</f>
        <v>65</v>
      </c>
      <c r="B69" s="20" t="s">
        <v>80</v>
      </c>
      <c r="C69" s="20" t="s">
        <v>95</v>
      </c>
      <c r="D69" s="21"/>
      <c r="E69" s="21"/>
      <c r="F69" s="21"/>
      <c r="G69" s="21">
        <v>3</v>
      </c>
      <c r="H69" s="21"/>
      <c r="I69" s="21"/>
      <c r="J69" s="21"/>
      <c r="K69" s="21">
        <v>1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5"/>
      <c r="X69" s="25">
        <v>6</v>
      </c>
      <c r="Y69" s="25">
        <f t="shared" si="0"/>
        <v>3900</v>
      </c>
      <c r="Z69" s="25"/>
    </row>
    <row r="70" spans="1:26" ht="19.5" customHeight="1">
      <c r="A70" s="19">
        <f>SUBTOTAL(103,$C$5:C70)</f>
        <v>66</v>
      </c>
      <c r="B70" s="20" t="s">
        <v>80</v>
      </c>
      <c r="C70" s="20" t="s">
        <v>96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5"/>
      <c r="X70" s="25"/>
      <c r="Y70" s="25">
        <f aca="true" t="shared" si="1" ref="Y70:Y133">D70*150+E70*500+F70*300+G70*200+I70*300+K70*3000+L70*200+M70*500+N70*2000+O70*15+P70*500+Q70*30+R70*6000+S70*3000+T70*5000+U70*1500+V70*2500+W70*3500+X70*50</f>
        <v>0</v>
      </c>
      <c r="Z70" s="25"/>
    </row>
    <row r="71" spans="1:26" ht="19.5" customHeight="1">
      <c r="A71" s="19">
        <f>SUBTOTAL(103,$C$5:C71)</f>
        <v>67</v>
      </c>
      <c r="B71" s="20" t="s">
        <v>80</v>
      </c>
      <c r="C71" s="20" t="s">
        <v>97</v>
      </c>
      <c r="D71" s="21">
        <v>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5"/>
      <c r="X71" s="25"/>
      <c r="Y71" s="25">
        <f t="shared" si="1"/>
        <v>150</v>
      </c>
      <c r="Z71" s="25"/>
    </row>
    <row r="72" spans="1:26" ht="19.5" customHeight="1">
      <c r="A72" s="19">
        <f>SUBTOTAL(103,$C$5:C72)</f>
        <v>68</v>
      </c>
      <c r="B72" s="20" t="s">
        <v>80</v>
      </c>
      <c r="C72" s="20" t="s">
        <v>98</v>
      </c>
      <c r="D72" s="21">
        <v>2</v>
      </c>
      <c r="E72" s="21"/>
      <c r="F72" s="21"/>
      <c r="G72" s="21"/>
      <c r="H72" s="21"/>
      <c r="I72" s="21"/>
      <c r="J72" s="21"/>
      <c r="K72" s="21">
        <v>1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5"/>
      <c r="X72" s="25"/>
      <c r="Y72" s="25">
        <f t="shared" si="1"/>
        <v>3300</v>
      </c>
      <c r="Z72" s="25"/>
    </row>
    <row r="73" spans="1:26" ht="19.5" customHeight="1">
      <c r="A73" s="19">
        <f>SUBTOTAL(103,$C$5:C73)</f>
        <v>69</v>
      </c>
      <c r="B73" s="20" t="s">
        <v>80</v>
      </c>
      <c r="C73" s="20" t="s">
        <v>99</v>
      </c>
      <c r="D73" s="21"/>
      <c r="E73" s="21"/>
      <c r="F73" s="21"/>
      <c r="G73" s="21">
        <v>5</v>
      </c>
      <c r="H73" s="21"/>
      <c r="I73" s="21"/>
      <c r="J73" s="21"/>
      <c r="K73" s="21">
        <v>1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5"/>
      <c r="X73" s="25"/>
      <c r="Y73" s="25">
        <f t="shared" si="1"/>
        <v>4000</v>
      </c>
      <c r="Z73" s="25"/>
    </row>
    <row r="74" spans="1:26" ht="19.5" customHeight="1">
      <c r="A74" s="19">
        <f>SUBTOTAL(103,$C$5:C74)</f>
        <v>70</v>
      </c>
      <c r="B74" s="20" t="s">
        <v>80</v>
      </c>
      <c r="C74" s="20" t="s">
        <v>100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5"/>
      <c r="X74" s="25"/>
      <c r="Y74" s="25">
        <f t="shared" si="1"/>
        <v>0</v>
      </c>
      <c r="Z74" s="25"/>
    </row>
    <row r="75" spans="1:26" ht="19.5" customHeight="1">
      <c r="A75" s="19">
        <f>SUBTOTAL(103,$C$5:C75)</f>
        <v>71</v>
      </c>
      <c r="B75" s="20" t="s">
        <v>80</v>
      </c>
      <c r="C75" s="20" t="s">
        <v>101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5"/>
      <c r="X75" s="25"/>
      <c r="Y75" s="25">
        <f t="shared" si="1"/>
        <v>0</v>
      </c>
      <c r="Z75" s="25"/>
    </row>
    <row r="76" spans="1:26" ht="19.5" customHeight="1">
      <c r="A76" s="19">
        <f>SUBTOTAL(103,$C$5:C76)</f>
        <v>72</v>
      </c>
      <c r="B76" s="20" t="s">
        <v>80</v>
      </c>
      <c r="C76" s="20" t="s">
        <v>102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5"/>
      <c r="X76" s="25"/>
      <c r="Y76" s="25">
        <f t="shared" si="1"/>
        <v>0</v>
      </c>
      <c r="Z76" s="25"/>
    </row>
    <row r="77" spans="1:26" ht="19.5" customHeight="1">
      <c r="A77" s="19">
        <f>SUBTOTAL(103,$C$5:C77)</f>
        <v>73</v>
      </c>
      <c r="B77" s="20" t="s">
        <v>80</v>
      </c>
      <c r="C77" s="20" t="s">
        <v>103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5"/>
      <c r="X77" s="25"/>
      <c r="Y77" s="25">
        <f t="shared" si="1"/>
        <v>0</v>
      </c>
      <c r="Z77" s="25"/>
    </row>
    <row r="78" spans="1:26" ht="19.5" customHeight="1">
      <c r="A78" s="19">
        <f>SUBTOTAL(103,$C$5:C78)</f>
        <v>74</v>
      </c>
      <c r="B78" s="20" t="s">
        <v>80</v>
      </c>
      <c r="C78" s="20" t="s">
        <v>104</v>
      </c>
      <c r="D78" s="21"/>
      <c r="E78" s="21"/>
      <c r="F78" s="21"/>
      <c r="G78" s="21"/>
      <c r="H78" s="21"/>
      <c r="I78" s="21"/>
      <c r="J78" s="21"/>
      <c r="K78" s="21"/>
      <c r="L78" s="21">
        <v>6</v>
      </c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5"/>
      <c r="X78" s="25"/>
      <c r="Y78" s="25">
        <f t="shared" si="1"/>
        <v>1200</v>
      </c>
      <c r="Z78" s="25"/>
    </row>
    <row r="79" spans="1:26" ht="19.5" customHeight="1">
      <c r="A79" s="19">
        <f>SUBTOTAL(103,$C$5:C79)</f>
        <v>75</v>
      </c>
      <c r="B79" s="20" t="s">
        <v>80</v>
      </c>
      <c r="C79" s="20" t="s">
        <v>105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5"/>
      <c r="X79" s="25"/>
      <c r="Y79" s="25">
        <f t="shared" si="1"/>
        <v>0</v>
      </c>
      <c r="Z79" s="25"/>
    </row>
    <row r="80" spans="1:26" ht="19.5" customHeight="1">
      <c r="A80" s="19">
        <f>SUBTOTAL(103,$C$5:C80)</f>
        <v>76</v>
      </c>
      <c r="B80" s="20" t="s">
        <v>80</v>
      </c>
      <c r="C80" s="20" t="s">
        <v>106</v>
      </c>
      <c r="D80" s="21"/>
      <c r="E80" s="21"/>
      <c r="F80" s="21"/>
      <c r="G80" s="21"/>
      <c r="H80" s="21"/>
      <c r="I80" s="21"/>
      <c r="J80" s="21"/>
      <c r="K80" s="21">
        <v>2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5"/>
      <c r="X80" s="25"/>
      <c r="Y80" s="25">
        <f t="shared" si="1"/>
        <v>6000</v>
      </c>
      <c r="Z80" s="25"/>
    </row>
    <row r="81" spans="1:26" ht="19.5" customHeight="1">
      <c r="A81" s="19">
        <f>SUBTOTAL(103,$C$5:C81)</f>
        <v>77</v>
      </c>
      <c r="B81" s="20" t="s">
        <v>80</v>
      </c>
      <c r="C81" s="20" t="s">
        <v>107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5"/>
      <c r="X81" s="25"/>
      <c r="Y81" s="25">
        <f t="shared" si="1"/>
        <v>0</v>
      </c>
      <c r="Z81" s="25"/>
    </row>
    <row r="82" spans="1:26" ht="19.5" customHeight="1">
      <c r="A82" s="19">
        <f>SUBTOTAL(103,$C$5:C82)</f>
        <v>78</v>
      </c>
      <c r="B82" s="20" t="s">
        <v>80</v>
      </c>
      <c r="C82" s="20" t="s">
        <v>108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5"/>
      <c r="X82" s="25"/>
      <c r="Y82" s="25">
        <f t="shared" si="1"/>
        <v>0</v>
      </c>
      <c r="Z82" s="25"/>
    </row>
    <row r="83" spans="1:26" ht="19.5" customHeight="1">
      <c r="A83" s="19">
        <f>SUBTOTAL(103,$C$5:C83)</f>
        <v>79</v>
      </c>
      <c r="B83" s="20" t="s">
        <v>80</v>
      </c>
      <c r="C83" s="20" t="s">
        <v>109</v>
      </c>
      <c r="D83" s="21">
        <v>5</v>
      </c>
      <c r="E83" s="21"/>
      <c r="F83" s="21"/>
      <c r="G83" s="21"/>
      <c r="H83" s="21"/>
      <c r="I83" s="21"/>
      <c r="J83" s="21"/>
      <c r="K83" s="21">
        <v>1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5"/>
      <c r="X83" s="25"/>
      <c r="Y83" s="25">
        <f t="shared" si="1"/>
        <v>3750</v>
      </c>
      <c r="Z83" s="25"/>
    </row>
    <row r="84" spans="1:26" ht="19.5" customHeight="1">
      <c r="A84" s="19">
        <f>SUBTOTAL(103,$C$5:C84)</f>
        <v>80</v>
      </c>
      <c r="B84" s="20" t="s">
        <v>80</v>
      </c>
      <c r="C84" s="20" t="s">
        <v>110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5"/>
      <c r="X84" s="25"/>
      <c r="Y84" s="25">
        <f t="shared" si="1"/>
        <v>0</v>
      </c>
      <c r="Z84" s="25"/>
    </row>
    <row r="85" spans="1:26" ht="19.5" customHeight="1">
      <c r="A85" s="19">
        <f>SUBTOTAL(103,$C$5:C85)</f>
        <v>81</v>
      </c>
      <c r="B85" s="20" t="s">
        <v>80</v>
      </c>
      <c r="C85" s="20" t="s">
        <v>111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5"/>
      <c r="X85" s="25"/>
      <c r="Y85" s="25">
        <f t="shared" si="1"/>
        <v>0</v>
      </c>
      <c r="Z85" s="25"/>
    </row>
    <row r="86" spans="1:26" ht="19.5" customHeight="1">
      <c r="A86" s="19">
        <f>SUBTOTAL(103,$C$5:C86)</f>
        <v>82</v>
      </c>
      <c r="B86" s="20" t="s">
        <v>80</v>
      </c>
      <c r="C86" s="20" t="s">
        <v>112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5"/>
      <c r="X86" s="25"/>
      <c r="Y86" s="25">
        <f t="shared" si="1"/>
        <v>0</v>
      </c>
      <c r="Z86" s="25"/>
    </row>
    <row r="87" spans="1:26" ht="19.5" customHeight="1">
      <c r="A87" s="19">
        <f>SUBTOTAL(103,$C$5:C87)</f>
        <v>83</v>
      </c>
      <c r="B87" s="20" t="s">
        <v>80</v>
      </c>
      <c r="C87" s="20" t="s">
        <v>100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5"/>
      <c r="X87" s="25"/>
      <c r="Y87" s="25">
        <f t="shared" si="1"/>
        <v>0</v>
      </c>
      <c r="Z87" s="25"/>
    </row>
    <row r="88" spans="1:26" ht="19.5" customHeight="1">
      <c r="A88" s="19">
        <f>SUBTOTAL(103,$C$5:C88)</f>
        <v>84</v>
      </c>
      <c r="B88" s="20" t="s">
        <v>113</v>
      </c>
      <c r="C88" s="20" t="s">
        <v>114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>
        <v>50</v>
      </c>
      <c r="P88" s="21"/>
      <c r="Q88" s="21"/>
      <c r="R88" s="21"/>
      <c r="S88" s="21"/>
      <c r="T88" s="21"/>
      <c r="U88" s="21"/>
      <c r="V88" s="21"/>
      <c r="W88" s="25"/>
      <c r="X88" s="25">
        <v>2</v>
      </c>
      <c r="Y88" s="25">
        <f t="shared" si="1"/>
        <v>850</v>
      </c>
      <c r="Z88" s="25"/>
    </row>
    <row r="89" spans="1:26" ht="19.5" customHeight="1">
      <c r="A89" s="19">
        <f>SUBTOTAL(103,$C$5:C89)</f>
        <v>85</v>
      </c>
      <c r="B89" s="20" t="s">
        <v>113</v>
      </c>
      <c r="C89" s="20" t="s">
        <v>115</v>
      </c>
      <c r="D89" s="21">
        <v>6</v>
      </c>
      <c r="E89" s="21"/>
      <c r="F89" s="21"/>
      <c r="G89" s="21"/>
      <c r="H89" s="21"/>
      <c r="I89" s="21">
        <v>5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5"/>
      <c r="X89" s="25"/>
      <c r="Y89" s="25">
        <f t="shared" si="1"/>
        <v>2400</v>
      </c>
      <c r="Z89" s="25"/>
    </row>
    <row r="90" spans="1:26" ht="19.5" customHeight="1">
      <c r="A90" s="19">
        <f>SUBTOTAL(103,$C$5:C90)</f>
        <v>86</v>
      </c>
      <c r="B90" s="20" t="s">
        <v>113</v>
      </c>
      <c r="C90" s="20" t="s">
        <v>116</v>
      </c>
      <c r="D90" s="21">
        <v>1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5"/>
      <c r="X90" s="25"/>
      <c r="Y90" s="25">
        <f t="shared" si="1"/>
        <v>150</v>
      </c>
      <c r="Z90" s="25"/>
    </row>
    <row r="91" spans="1:26" ht="19.5" customHeight="1">
      <c r="A91" s="19">
        <f>SUBTOTAL(103,$C$5:C91)</f>
        <v>87</v>
      </c>
      <c r="B91" s="20" t="s">
        <v>113</v>
      </c>
      <c r="C91" s="20" t="s">
        <v>117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5"/>
      <c r="X91" s="25"/>
      <c r="Y91" s="25">
        <f t="shared" si="1"/>
        <v>0</v>
      </c>
      <c r="Z91" s="25"/>
    </row>
    <row r="92" spans="1:26" ht="19.5" customHeight="1">
      <c r="A92" s="19">
        <f>SUBTOTAL(103,$C$5:C92)</f>
        <v>88</v>
      </c>
      <c r="B92" s="20" t="s">
        <v>113</v>
      </c>
      <c r="C92" s="20" t="s">
        <v>118</v>
      </c>
      <c r="D92" s="21">
        <v>6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5"/>
      <c r="X92" s="25"/>
      <c r="Y92" s="25">
        <f t="shared" si="1"/>
        <v>900</v>
      </c>
      <c r="Z92" s="25"/>
    </row>
    <row r="93" spans="1:26" ht="19.5" customHeight="1">
      <c r="A93" s="19">
        <f>SUBTOTAL(103,$C$5:C93)</f>
        <v>89</v>
      </c>
      <c r="B93" s="20" t="s">
        <v>113</v>
      </c>
      <c r="C93" s="20" t="s">
        <v>119</v>
      </c>
      <c r="D93" s="21">
        <v>10</v>
      </c>
      <c r="E93" s="21"/>
      <c r="F93" s="21"/>
      <c r="G93" s="21"/>
      <c r="H93" s="21"/>
      <c r="I93" s="21"/>
      <c r="J93" s="21"/>
      <c r="K93" s="21">
        <v>1</v>
      </c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5"/>
      <c r="X93" s="25">
        <v>6</v>
      </c>
      <c r="Y93" s="25">
        <f t="shared" si="1"/>
        <v>4800</v>
      </c>
      <c r="Z93" s="25"/>
    </row>
    <row r="94" spans="1:26" ht="19.5" customHeight="1">
      <c r="A94" s="19">
        <f>SUBTOTAL(103,$C$5:C94)</f>
        <v>90</v>
      </c>
      <c r="B94" s="20" t="s">
        <v>113</v>
      </c>
      <c r="C94" s="20" t="s">
        <v>120</v>
      </c>
      <c r="D94" s="21">
        <v>4</v>
      </c>
      <c r="E94" s="21"/>
      <c r="F94" s="21"/>
      <c r="G94" s="21"/>
      <c r="H94" s="21"/>
      <c r="I94" s="21">
        <v>3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5"/>
      <c r="X94" s="25"/>
      <c r="Y94" s="25">
        <f t="shared" si="1"/>
        <v>1500</v>
      </c>
      <c r="Z94" s="25"/>
    </row>
    <row r="95" spans="1:26" ht="19.5" customHeight="1">
      <c r="A95" s="19">
        <f>SUBTOTAL(103,$C$5:C95)</f>
        <v>91</v>
      </c>
      <c r="B95" s="20" t="s">
        <v>113</v>
      </c>
      <c r="C95" s="20" t="s">
        <v>121</v>
      </c>
      <c r="D95" s="21">
        <v>6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5"/>
      <c r="X95" s="25"/>
      <c r="Y95" s="25">
        <f t="shared" si="1"/>
        <v>900</v>
      </c>
      <c r="Z95" s="25"/>
    </row>
    <row r="96" spans="1:26" ht="19.5" customHeight="1">
      <c r="A96" s="19">
        <f>SUBTOTAL(103,$C$5:C96)</f>
        <v>92</v>
      </c>
      <c r="B96" s="20" t="s">
        <v>113</v>
      </c>
      <c r="C96" s="20" t="s">
        <v>122</v>
      </c>
      <c r="D96" s="21"/>
      <c r="E96" s="21"/>
      <c r="F96" s="21"/>
      <c r="G96" s="21"/>
      <c r="H96" s="21"/>
      <c r="I96" s="21">
        <v>10</v>
      </c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5"/>
      <c r="X96" s="25"/>
      <c r="Y96" s="25">
        <f t="shared" si="1"/>
        <v>3000</v>
      </c>
      <c r="Z96" s="25"/>
    </row>
    <row r="97" spans="1:26" ht="19.5" customHeight="1">
      <c r="A97" s="19">
        <f>SUBTOTAL(103,$C$5:C97)</f>
        <v>93</v>
      </c>
      <c r="B97" s="20" t="s">
        <v>113</v>
      </c>
      <c r="C97" s="20" t="s">
        <v>123</v>
      </c>
      <c r="D97" s="21">
        <v>4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5"/>
      <c r="X97" s="25"/>
      <c r="Y97" s="25">
        <f t="shared" si="1"/>
        <v>600</v>
      </c>
      <c r="Z97" s="25"/>
    </row>
    <row r="98" spans="1:26" ht="19.5" customHeight="1">
      <c r="A98" s="19">
        <f>SUBTOTAL(103,$C$5:C98)</f>
        <v>94</v>
      </c>
      <c r="B98" s="20" t="s">
        <v>113</v>
      </c>
      <c r="C98" s="20" t="s">
        <v>124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5"/>
      <c r="X98" s="25"/>
      <c r="Y98" s="25">
        <f t="shared" si="1"/>
        <v>0</v>
      </c>
      <c r="Z98" s="25"/>
    </row>
    <row r="99" spans="1:26" ht="19.5" customHeight="1">
      <c r="A99" s="19">
        <f>SUBTOTAL(103,$C$5:C99)</f>
        <v>95</v>
      </c>
      <c r="B99" s="20" t="s">
        <v>113</v>
      </c>
      <c r="C99" s="20" t="s">
        <v>125</v>
      </c>
      <c r="D99" s="21">
        <v>8</v>
      </c>
      <c r="E99" s="21"/>
      <c r="F99" s="21">
        <v>1</v>
      </c>
      <c r="G99" s="21"/>
      <c r="H99" s="21"/>
      <c r="I99" s="21"/>
      <c r="J99" s="21"/>
      <c r="K99" s="21"/>
      <c r="L99" s="21"/>
      <c r="M99" s="21">
        <v>3</v>
      </c>
      <c r="N99" s="21"/>
      <c r="O99" s="21"/>
      <c r="P99" s="21"/>
      <c r="Q99" s="21"/>
      <c r="R99" s="21"/>
      <c r="S99" s="21">
        <v>1</v>
      </c>
      <c r="T99" s="21"/>
      <c r="U99" s="21"/>
      <c r="V99" s="21"/>
      <c r="W99" s="25"/>
      <c r="X99" s="25">
        <v>6</v>
      </c>
      <c r="Y99" s="25">
        <f t="shared" si="1"/>
        <v>6300</v>
      </c>
      <c r="Z99" s="25"/>
    </row>
    <row r="100" spans="1:26" ht="19.5" customHeight="1">
      <c r="A100" s="19">
        <f>SUBTOTAL(103,$C$5:C100)</f>
        <v>96</v>
      </c>
      <c r="B100" s="20" t="s">
        <v>113</v>
      </c>
      <c r="C100" s="20" t="s">
        <v>126</v>
      </c>
      <c r="D100" s="21">
        <v>10</v>
      </c>
      <c r="E100" s="21"/>
      <c r="F100" s="21"/>
      <c r="G100" s="21"/>
      <c r="H100" s="21"/>
      <c r="I100" s="21"/>
      <c r="J100" s="21"/>
      <c r="K100" s="21">
        <v>1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5"/>
      <c r="X100" s="25"/>
      <c r="Y100" s="25">
        <f t="shared" si="1"/>
        <v>4500</v>
      </c>
      <c r="Z100" s="25"/>
    </row>
    <row r="101" spans="1:26" ht="19.5" customHeight="1">
      <c r="A101" s="19">
        <f>SUBTOTAL(103,$C$5:C101)</f>
        <v>97</v>
      </c>
      <c r="B101" s="20" t="s">
        <v>113</v>
      </c>
      <c r="C101" s="20" t="s">
        <v>127</v>
      </c>
      <c r="D101" s="21">
        <v>5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>
        <v>20</v>
      </c>
      <c r="P101" s="21"/>
      <c r="Q101" s="21"/>
      <c r="R101" s="21"/>
      <c r="S101" s="21"/>
      <c r="T101" s="21"/>
      <c r="U101" s="21"/>
      <c r="V101" s="21"/>
      <c r="W101" s="25"/>
      <c r="X101" s="25">
        <v>8</v>
      </c>
      <c r="Y101" s="25">
        <f t="shared" si="1"/>
        <v>1450</v>
      </c>
      <c r="Z101" s="25"/>
    </row>
    <row r="102" spans="1:26" ht="19.5" customHeight="1">
      <c r="A102" s="19">
        <f>SUBTOTAL(103,$C$5:C102)</f>
        <v>98</v>
      </c>
      <c r="B102" s="20" t="s">
        <v>113</v>
      </c>
      <c r="C102" s="20" t="s">
        <v>128</v>
      </c>
      <c r="D102" s="21">
        <v>16</v>
      </c>
      <c r="E102" s="21"/>
      <c r="F102" s="21"/>
      <c r="G102" s="21"/>
      <c r="H102" s="21"/>
      <c r="I102" s="21">
        <v>5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5"/>
      <c r="X102" s="25">
        <v>10</v>
      </c>
      <c r="Y102" s="25">
        <f t="shared" si="1"/>
        <v>4400</v>
      </c>
      <c r="Z102" s="25"/>
    </row>
    <row r="103" spans="1:26" ht="19.5" customHeight="1">
      <c r="A103" s="19">
        <f>SUBTOTAL(103,$C$5:C103)</f>
        <v>99</v>
      </c>
      <c r="B103" s="20" t="s">
        <v>113</v>
      </c>
      <c r="C103" s="20" t="s">
        <v>129</v>
      </c>
      <c r="D103" s="21">
        <v>9</v>
      </c>
      <c r="E103" s="21"/>
      <c r="F103" s="21">
        <v>1</v>
      </c>
      <c r="G103" s="21"/>
      <c r="H103" s="21"/>
      <c r="I103" s="21"/>
      <c r="J103" s="21"/>
      <c r="K103" s="21"/>
      <c r="L103" s="21"/>
      <c r="M103" s="21"/>
      <c r="N103" s="21"/>
      <c r="O103" s="21">
        <v>40</v>
      </c>
      <c r="P103" s="21"/>
      <c r="Q103" s="21"/>
      <c r="R103" s="21"/>
      <c r="S103" s="21"/>
      <c r="T103" s="21"/>
      <c r="U103" s="21"/>
      <c r="V103" s="21"/>
      <c r="W103" s="25"/>
      <c r="X103" s="25"/>
      <c r="Y103" s="25">
        <f t="shared" si="1"/>
        <v>2250</v>
      </c>
      <c r="Z103" s="25"/>
    </row>
    <row r="104" spans="1:26" ht="19.5" customHeight="1">
      <c r="A104" s="19">
        <f>SUBTOTAL(103,$C$5:C104)</f>
        <v>100</v>
      </c>
      <c r="B104" s="20" t="s">
        <v>113</v>
      </c>
      <c r="C104" s="20" t="s">
        <v>130</v>
      </c>
      <c r="D104" s="21">
        <v>2</v>
      </c>
      <c r="E104" s="21">
        <v>4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5"/>
      <c r="X104" s="25"/>
      <c r="Y104" s="25">
        <f t="shared" si="1"/>
        <v>2300</v>
      </c>
      <c r="Z104" s="25"/>
    </row>
    <row r="105" spans="1:26" ht="19.5" customHeight="1">
      <c r="A105" s="19">
        <f>SUBTOTAL(103,$C$5:C105)</f>
        <v>101</v>
      </c>
      <c r="B105" s="20" t="s">
        <v>113</v>
      </c>
      <c r="C105" s="20" t="s">
        <v>131</v>
      </c>
      <c r="D105" s="21">
        <v>14</v>
      </c>
      <c r="E105" s="21"/>
      <c r="F105" s="21"/>
      <c r="G105" s="21"/>
      <c r="H105" s="21"/>
      <c r="I105" s="21">
        <v>9</v>
      </c>
      <c r="J105" s="21"/>
      <c r="K105" s="21"/>
      <c r="L105" s="21"/>
      <c r="M105" s="21"/>
      <c r="N105" s="21"/>
      <c r="O105" s="21"/>
      <c r="P105" s="21"/>
      <c r="Q105" s="21">
        <v>6</v>
      </c>
      <c r="R105" s="21"/>
      <c r="S105" s="21"/>
      <c r="T105" s="21"/>
      <c r="U105" s="21"/>
      <c r="V105" s="21"/>
      <c r="W105" s="25"/>
      <c r="X105" s="25">
        <v>4</v>
      </c>
      <c r="Y105" s="25">
        <f t="shared" si="1"/>
        <v>5180</v>
      </c>
      <c r="Z105" s="25"/>
    </row>
    <row r="106" spans="1:26" ht="19.5" customHeight="1">
      <c r="A106" s="19">
        <f>SUBTOTAL(103,$C$5:C106)</f>
        <v>102</v>
      </c>
      <c r="B106" s="20" t="s">
        <v>113</v>
      </c>
      <c r="C106" s="20" t="s">
        <v>132</v>
      </c>
      <c r="D106" s="21">
        <v>14</v>
      </c>
      <c r="E106" s="21"/>
      <c r="F106" s="21">
        <v>3</v>
      </c>
      <c r="G106" s="21"/>
      <c r="H106" s="21"/>
      <c r="I106" s="21">
        <v>10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5"/>
      <c r="X106" s="25">
        <v>10</v>
      </c>
      <c r="Y106" s="25">
        <f t="shared" si="1"/>
        <v>6500</v>
      </c>
      <c r="Z106" s="25"/>
    </row>
    <row r="107" spans="1:26" ht="19.5" customHeight="1">
      <c r="A107" s="19">
        <f>SUBTOTAL(103,$C$5:C107)</f>
        <v>103</v>
      </c>
      <c r="B107" s="20" t="s">
        <v>113</v>
      </c>
      <c r="C107" s="20" t="s">
        <v>133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5"/>
      <c r="X107" s="25"/>
      <c r="Y107" s="25">
        <f t="shared" si="1"/>
        <v>0</v>
      </c>
      <c r="Z107" s="25"/>
    </row>
    <row r="108" spans="1:26" ht="19.5" customHeight="1">
      <c r="A108" s="19">
        <f>SUBTOTAL(103,$C$5:C108)</f>
        <v>104</v>
      </c>
      <c r="B108" s="20" t="s">
        <v>113</v>
      </c>
      <c r="C108" s="20" t="s">
        <v>134</v>
      </c>
      <c r="D108" s="21">
        <v>4</v>
      </c>
      <c r="E108" s="21"/>
      <c r="F108" s="21"/>
      <c r="G108" s="21"/>
      <c r="H108" s="21"/>
      <c r="I108" s="21">
        <v>7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5"/>
      <c r="X108" s="25">
        <v>3</v>
      </c>
      <c r="Y108" s="25">
        <f t="shared" si="1"/>
        <v>2850</v>
      </c>
      <c r="Z108" s="25"/>
    </row>
    <row r="109" spans="1:26" ht="19.5" customHeight="1">
      <c r="A109" s="19">
        <f>SUBTOTAL(103,$C$5:C109)</f>
        <v>105</v>
      </c>
      <c r="B109" s="20" t="s">
        <v>113</v>
      </c>
      <c r="C109" s="20" t="s">
        <v>135</v>
      </c>
      <c r="D109" s="21">
        <v>4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5"/>
      <c r="X109" s="25"/>
      <c r="Y109" s="25">
        <f t="shared" si="1"/>
        <v>600</v>
      </c>
      <c r="Z109" s="25"/>
    </row>
    <row r="110" spans="1:26" ht="19.5" customHeight="1">
      <c r="A110" s="19">
        <f>SUBTOTAL(103,$C$5:C110)</f>
        <v>106</v>
      </c>
      <c r="B110" s="20" t="s">
        <v>113</v>
      </c>
      <c r="C110" s="20" t="s">
        <v>136</v>
      </c>
      <c r="D110" s="21"/>
      <c r="E110" s="21"/>
      <c r="F110" s="21"/>
      <c r="G110" s="21"/>
      <c r="H110" s="21"/>
      <c r="I110" s="21">
        <v>8</v>
      </c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5"/>
      <c r="X110" s="25"/>
      <c r="Y110" s="25">
        <f t="shared" si="1"/>
        <v>2400</v>
      </c>
      <c r="Z110" s="25"/>
    </row>
    <row r="111" spans="1:26" ht="19.5" customHeight="1">
      <c r="A111" s="19">
        <f>SUBTOTAL(103,$C$5:C111)</f>
        <v>107</v>
      </c>
      <c r="B111" s="20" t="s">
        <v>113</v>
      </c>
      <c r="C111" s="20" t="s">
        <v>137</v>
      </c>
      <c r="D111" s="21">
        <v>10</v>
      </c>
      <c r="E111" s="21"/>
      <c r="F111" s="21">
        <v>1</v>
      </c>
      <c r="G111" s="21"/>
      <c r="H111" s="21"/>
      <c r="I111" s="21">
        <v>4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5"/>
      <c r="X111" s="25"/>
      <c r="Y111" s="25">
        <f t="shared" si="1"/>
        <v>3000</v>
      </c>
      <c r="Z111" s="25"/>
    </row>
    <row r="112" spans="1:26" ht="19.5" customHeight="1">
      <c r="A112" s="19">
        <f>SUBTOTAL(103,$C$5:C112)</f>
        <v>108</v>
      </c>
      <c r="B112" s="20" t="s">
        <v>113</v>
      </c>
      <c r="C112" s="20" t="s">
        <v>138</v>
      </c>
      <c r="D112" s="21">
        <v>10</v>
      </c>
      <c r="E112" s="21"/>
      <c r="F112" s="21"/>
      <c r="G112" s="21"/>
      <c r="H112" s="21"/>
      <c r="I112" s="21"/>
      <c r="J112" s="21"/>
      <c r="K112" s="21"/>
      <c r="L112" s="21"/>
      <c r="M112" s="21">
        <v>2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5"/>
      <c r="X112" s="25">
        <v>8</v>
      </c>
      <c r="Y112" s="25">
        <f t="shared" si="1"/>
        <v>2900</v>
      </c>
      <c r="Z112" s="25"/>
    </row>
    <row r="113" spans="1:26" ht="19.5" customHeight="1">
      <c r="A113" s="19">
        <f>SUBTOTAL(103,$C$5:C113)</f>
        <v>109</v>
      </c>
      <c r="B113" s="20" t="s">
        <v>113</v>
      </c>
      <c r="C113" s="20" t="s">
        <v>139</v>
      </c>
      <c r="D113" s="21">
        <v>6</v>
      </c>
      <c r="E113" s="21"/>
      <c r="F113" s="21">
        <v>2</v>
      </c>
      <c r="G113" s="21"/>
      <c r="H113" s="21"/>
      <c r="I113" s="21">
        <v>10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5"/>
      <c r="X113" s="25">
        <v>4</v>
      </c>
      <c r="Y113" s="25">
        <f t="shared" si="1"/>
        <v>4700</v>
      </c>
      <c r="Z113" s="25"/>
    </row>
    <row r="114" spans="1:26" ht="19.5" customHeight="1">
      <c r="A114" s="19">
        <f>SUBTOTAL(103,$C$5:C114)</f>
        <v>110</v>
      </c>
      <c r="B114" s="20" t="s">
        <v>113</v>
      </c>
      <c r="C114" s="20" t="s">
        <v>140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>
        <v>1</v>
      </c>
      <c r="V114" s="21"/>
      <c r="W114" s="25"/>
      <c r="X114" s="25"/>
      <c r="Y114" s="25">
        <f t="shared" si="1"/>
        <v>1500</v>
      </c>
      <c r="Z114" s="25"/>
    </row>
    <row r="115" spans="1:26" ht="19.5" customHeight="1">
      <c r="A115" s="19">
        <f>SUBTOTAL(103,$C$5:C115)</f>
        <v>111</v>
      </c>
      <c r="B115" s="20" t="s">
        <v>113</v>
      </c>
      <c r="C115" s="20" t="s">
        <v>141</v>
      </c>
      <c r="D115" s="21">
        <v>10</v>
      </c>
      <c r="E115" s="21">
        <v>1</v>
      </c>
      <c r="F115" s="21"/>
      <c r="G115" s="21"/>
      <c r="H115" s="21"/>
      <c r="I115" s="21"/>
      <c r="J115" s="21"/>
      <c r="K115" s="21"/>
      <c r="L115" s="21"/>
      <c r="M115" s="21">
        <v>2</v>
      </c>
      <c r="N115" s="21"/>
      <c r="O115" s="21">
        <v>10</v>
      </c>
      <c r="P115" s="21"/>
      <c r="Q115" s="21"/>
      <c r="R115" s="21"/>
      <c r="S115" s="21"/>
      <c r="T115" s="21"/>
      <c r="U115" s="21"/>
      <c r="V115" s="21"/>
      <c r="W115" s="25"/>
      <c r="X115" s="25">
        <v>6</v>
      </c>
      <c r="Y115" s="25">
        <f t="shared" si="1"/>
        <v>3450</v>
      </c>
      <c r="Z115" s="25"/>
    </row>
    <row r="116" spans="1:26" ht="19.5" customHeight="1">
      <c r="A116" s="19">
        <f>SUBTOTAL(103,$C$5:C116)</f>
        <v>112</v>
      </c>
      <c r="B116" s="20" t="s">
        <v>113</v>
      </c>
      <c r="C116" s="20" t="s">
        <v>142</v>
      </c>
      <c r="D116" s="21">
        <v>6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5"/>
      <c r="X116" s="25">
        <v>4</v>
      </c>
      <c r="Y116" s="25">
        <f t="shared" si="1"/>
        <v>1100</v>
      </c>
      <c r="Z116" s="25"/>
    </row>
    <row r="117" spans="1:26" ht="19.5" customHeight="1">
      <c r="A117" s="19">
        <f>SUBTOTAL(103,$C$5:C117)</f>
        <v>113</v>
      </c>
      <c r="B117" s="20" t="s">
        <v>113</v>
      </c>
      <c r="C117" s="20" t="s">
        <v>143</v>
      </c>
      <c r="D117" s="21">
        <v>5</v>
      </c>
      <c r="E117" s="21"/>
      <c r="F117" s="21"/>
      <c r="G117" s="21"/>
      <c r="H117" s="21"/>
      <c r="I117" s="21">
        <v>6</v>
      </c>
      <c r="J117" s="21"/>
      <c r="K117" s="21"/>
      <c r="L117" s="21"/>
      <c r="M117" s="21"/>
      <c r="N117" s="21"/>
      <c r="O117" s="21"/>
      <c r="P117" s="21"/>
      <c r="Q117" s="21">
        <v>20</v>
      </c>
      <c r="R117" s="21"/>
      <c r="S117" s="21"/>
      <c r="T117" s="21"/>
      <c r="U117" s="21"/>
      <c r="V117" s="21"/>
      <c r="W117" s="25"/>
      <c r="X117" s="25">
        <v>2</v>
      </c>
      <c r="Y117" s="25">
        <f t="shared" si="1"/>
        <v>3250</v>
      </c>
      <c r="Z117" s="25"/>
    </row>
    <row r="118" spans="1:26" ht="19.5" customHeight="1">
      <c r="A118" s="19">
        <f>SUBTOTAL(103,$C$5:C118)</f>
        <v>114</v>
      </c>
      <c r="B118" s="20" t="s">
        <v>113</v>
      </c>
      <c r="C118" s="20" t="s">
        <v>144</v>
      </c>
      <c r="D118" s="21">
        <v>10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>
        <v>40</v>
      </c>
      <c r="P118" s="21"/>
      <c r="Q118" s="21"/>
      <c r="R118" s="21"/>
      <c r="S118" s="21"/>
      <c r="T118" s="21"/>
      <c r="U118" s="21"/>
      <c r="V118" s="21"/>
      <c r="W118" s="25"/>
      <c r="X118" s="25">
        <v>10</v>
      </c>
      <c r="Y118" s="25">
        <f t="shared" si="1"/>
        <v>2600</v>
      </c>
      <c r="Z118" s="1"/>
    </row>
    <row r="119" spans="1:26" ht="19.5" customHeight="1">
      <c r="A119" s="19">
        <f>SUBTOTAL(103,$C$5:C119)</f>
        <v>115</v>
      </c>
      <c r="B119" s="20" t="s">
        <v>113</v>
      </c>
      <c r="C119" s="20" t="s">
        <v>145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5"/>
      <c r="X119" s="25"/>
      <c r="Y119" s="25">
        <f t="shared" si="1"/>
        <v>0</v>
      </c>
      <c r="Z119" s="25"/>
    </row>
    <row r="120" spans="1:26" ht="19.5" customHeight="1">
      <c r="A120" s="19">
        <f>SUBTOTAL(103,$C$5:C120)</f>
        <v>116</v>
      </c>
      <c r="B120" s="20" t="s">
        <v>113</v>
      </c>
      <c r="C120" s="20" t="s">
        <v>146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5"/>
      <c r="X120" s="25">
        <v>3</v>
      </c>
      <c r="Y120" s="25">
        <f t="shared" si="1"/>
        <v>150</v>
      </c>
      <c r="Z120" s="25"/>
    </row>
    <row r="121" spans="1:26" ht="19.5" customHeight="1">
      <c r="A121" s="19">
        <f>SUBTOTAL(103,$C$5:C121)</f>
        <v>117</v>
      </c>
      <c r="B121" s="20" t="s">
        <v>147</v>
      </c>
      <c r="C121" s="20" t="s">
        <v>148</v>
      </c>
      <c r="D121" s="21">
        <v>10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>
        <v>10</v>
      </c>
      <c r="P121" s="21"/>
      <c r="Q121" s="21"/>
      <c r="R121" s="21"/>
      <c r="S121" s="21"/>
      <c r="T121" s="21"/>
      <c r="U121" s="21"/>
      <c r="V121" s="21"/>
      <c r="W121" s="25"/>
      <c r="X121" s="25">
        <v>50</v>
      </c>
      <c r="Y121" s="25">
        <f t="shared" si="1"/>
        <v>4150</v>
      </c>
      <c r="Z121" s="25"/>
    </row>
    <row r="122" spans="1:26" ht="19.5" customHeight="1">
      <c r="A122" s="19">
        <f>SUBTOTAL(103,$C$5:C122)</f>
        <v>118</v>
      </c>
      <c r="B122" s="20" t="s">
        <v>147</v>
      </c>
      <c r="C122" s="20" t="s">
        <v>149</v>
      </c>
      <c r="D122" s="21"/>
      <c r="E122" s="21"/>
      <c r="F122" s="21"/>
      <c r="G122" s="21">
        <v>10</v>
      </c>
      <c r="H122" s="21"/>
      <c r="I122" s="21">
        <v>10</v>
      </c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5"/>
      <c r="X122" s="25"/>
      <c r="Y122" s="25">
        <f t="shared" si="1"/>
        <v>5000</v>
      </c>
      <c r="Z122" s="25"/>
    </row>
    <row r="123" spans="1:26" ht="19.5" customHeight="1">
      <c r="A123" s="19">
        <f>SUBTOTAL(103,$C$5:C123)</f>
        <v>119</v>
      </c>
      <c r="B123" s="20" t="s">
        <v>147</v>
      </c>
      <c r="C123" s="20" t="s">
        <v>150</v>
      </c>
      <c r="D123" s="21">
        <v>5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5"/>
      <c r="X123" s="25"/>
      <c r="Y123" s="25">
        <f t="shared" si="1"/>
        <v>750</v>
      </c>
      <c r="Z123" s="25"/>
    </row>
    <row r="124" spans="1:26" ht="19.5" customHeight="1">
      <c r="A124" s="19">
        <f>SUBTOTAL(103,$C$5:C124)</f>
        <v>120</v>
      </c>
      <c r="B124" s="20" t="s">
        <v>147</v>
      </c>
      <c r="C124" s="20" t="s">
        <v>151</v>
      </c>
      <c r="D124" s="21">
        <v>4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>
        <v>50</v>
      </c>
      <c r="R124" s="21"/>
      <c r="S124" s="21"/>
      <c r="T124" s="21"/>
      <c r="U124" s="21"/>
      <c r="V124" s="21"/>
      <c r="W124" s="25"/>
      <c r="X124" s="25">
        <v>3</v>
      </c>
      <c r="Y124" s="25">
        <f t="shared" si="1"/>
        <v>2250</v>
      </c>
      <c r="Z124" s="25"/>
    </row>
    <row r="125" spans="1:26" ht="19.5" customHeight="1">
      <c r="A125" s="19">
        <f>SUBTOTAL(103,$C$5:C125)</f>
        <v>121</v>
      </c>
      <c r="B125" s="20" t="s">
        <v>147</v>
      </c>
      <c r="C125" s="20" t="s">
        <v>152</v>
      </c>
      <c r="D125" s="21">
        <v>4</v>
      </c>
      <c r="E125" s="21"/>
      <c r="F125" s="21"/>
      <c r="G125" s="21">
        <v>1</v>
      </c>
      <c r="H125" s="21"/>
      <c r="I125" s="21">
        <v>4</v>
      </c>
      <c r="J125" s="21"/>
      <c r="K125" s="21"/>
      <c r="L125" s="21"/>
      <c r="M125" s="21">
        <v>2</v>
      </c>
      <c r="N125" s="21"/>
      <c r="O125" s="21"/>
      <c r="P125" s="21"/>
      <c r="Q125" s="21"/>
      <c r="R125" s="21"/>
      <c r="S125" s="21">
        <v>1</v>
      </c>
      <c r="T125" s="21"/>
      <c r="U125" s="21"/>
      <c r="V125" s="21"/>
      <c r="W125" s="25"/>
      <c r="X125" s="25">
        <v>6</v>
      </c>
      <c r="Y125" s="25">
        <f t="shared" si="1"/>
        <v>6300</v>
      </c>
      <c r="Z125" s="25"/>
    </row>
    <row r="126" spans="1:26" ht="19.5" customHeight="1">
      <c r="A126" s="19">
        <f>SUBTOTAL(103,$C$5:C126)</f>
        <v>122</v>
      </c>
      <c r="B126" s="20" t="s">
        <v>147</v>
      </c>
      <c r="C126" s="20" t="s">
        <v>153</v>
      </c>
      <c r="D126" s="21">
        <v>6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5"/>
      <c r="X126" s="25"/>
      <c r="Y126" s="25">
        <f t="shared" si="1"/>
        <v>900</v>
      </c>
      <c r="Z126" s="25"/>
    </row>
    <row r="127" spans="1:26" ht="19.5" customHeight="1">
      <c r="A127" s="19">
        <f>SUBTOTAL(103,$C$5:C127)</f>
        <v>123</v>
      </c>
      <c r="B127" s="20" t="s">
        <v>147</v>
      </c>
      <c r="C127" s="20" t="s">
        <v>154</v>
      </c>
      <c r="D127" s="21"/>
      <c r="E127" s="21"/>
      <c r="F127" s="21"/>
      <c r="G127" s="21"/>
      <c r="H127" s="21"/>
      <c r="I127" s="21"/>
      <c r="J127" s="21"/>
      <c r="K127" s="21">
        <v>2</v>
      </c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5"/>
      <c r="X127" s="25">
        <v>30</v>
      </c>
      <c r="Y127" s="25">
        <f t="shared" si="1"/>
        <v>7500</v>
      </c>
      <c r="Z127" s="25"/>
    </row>
    <row r="128" spans="1:26" ht="19.5" customHeight="1">
      <c r="A128" s="19">
        <f>SUBTOTAL(103,$C$5:C128)</f>
        <v>124</v>
      </c>
      <c r="B128" s="20" t="s">
        <v>147</v>
      </c>
      <c r="C128" s="20" t="s">
        <v>155</v>
      </c>
      <c r="D128" s="21">
        <v>3</v>
      </c>
      <c r="E128" s="21"/>
      <c r="F128" s="21"/>
      <c r="G128" s="21"/>
      <c r="H128" s="21"/>
      <c r="I128" s="21"/>
      <c r="J128" s="21"/>
      <c r="K128" s="21"/>
      <c r="L128" s="21"/>
      <c r="M128" s="21">
        <v>11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5"/>
      <c r="X128" s="25"/>
      <c r="Y128" s="25">
        <f t="shared" si="1"/>
        <v>5950</v>
      </c>
      <c r="Z128" s="25"/>
    </row>
    <row r="129" spans="1:26" ht="19.5" customHeight="1">
      <c r="A129" s="19">
        <f>SUBTOTAL(103,$C$5:C129)</f>
        <v>125</v>
      </c>
      <c r="B129" s="20" t="s">
        <v>147</v>
      </c>
      <c r="C129" s="20" t="s">
        <v>156</v>
      </c>
      <c r="D129" s="21">
        <v>5</v>
      </c>
      <c r="E129" s="21"/>
      <c r="F129" s="21"/>
      <c r="G129" s="21"/>
      <c r="H129" s="21"/>
      <c r="I129" s="21">
        <v>10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5"/>
      <c r="X129" s="25"/>
      <c r="Y129" s="25">
        <f t="shared" si="1"/>
        <v>3750</v>
      </c>
      <c r="Z129" s="25"/>
    </row>
    <row r="130" spans="1:26" ht="19.5" customHeight="1">
      <c r="A130" s="19">
        <f>SUBTOTAL(103,$C$5:C130)</f>
        <v>126</v>
      </c>
      <c r="B130" s="20" t="s">
        <v>147</v>
      </c>
      <c r="C130" s="20" t="s">
        <v>157</v>
      </c>
      <c r="D130" s="21">
        <v>5</v>
      </c>
      <c r="E130" s="21">
        <v>1</v>
      </c>
      <c r="F130" s="21"/>
      <c r="G130" s="21"/>
      <c r="H130" s="21"/>
      <c r="I130" s="21">
        <v>5</v>
      </c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5"/>
      <c r="X130" s="25">
        <v>6</v>
      </c>
      <c r="Y130" s="25">
        <f t="shared" si="1"/>
        <v>3050</v>
      </c>
      <c r="Z130" s="25"/>
    </row>
    <row r="131" spans="1:26" ht="19.5" customHeight="1">
      <c r="A131" s="19">
        <f>SUBTOTAL(103,$C$5:C131)</f>
        <v>127</v>
      </c>
      <c r="B131" s="20" t="s">
        <v>147</v>
      </c>
      <c r="C131" s="20" t="s">
        <v>158</v>
      </c>
      <c r="D131" s="21">
        <v>6</v>
      </c>
      <c r="E131" s="21"/>
      <c r="F131" s="21"/>
      <c r="G131" s="21"/>
      <c r="H131" s="21"/>
      <c r="I131" s="21"/>
      <c r="J131" s="21"/>
      <c r="K131" s="21"/>
      <c r="L131" s="21"/>
      <c r="M131" s="21">
        <v>6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5"/>
      <c r="X131" s="25"/>
      <c r="Y131" s="25">
        <f t="shared" si="1"/>
        <v>3900</v>
      </c>
      <c r="Z131" s="25"/>
    </row>
    <row r="132" spans="1:26" ht="19.5" customHeight="1">
      <c r="A132" s="19">
        <f>SUBTOTAL(103,$C$5:C132)</f>
        <v>128</v>
      </c>
      <c r="B132" s="20" t="s">
        <v>147</v>
      </c>
      <c r="C132" s="20" t="s">
        <v>159</v>
      </c>
      <c r="D132" s="21">
        <v>6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5"/>
      <c r="X132" s="25">
        <v>2</v>
      </c>
      <c r="Y132" s="25">
        <f t="shared" si="1"/>
        <v>1000</v>
      </c>
      <c r="Z132" s="25"/>
    </row>
    <row r="133" spans="1:26" ht="19.5" customHeight="1">
      <c r="A133" s="19">
        <f>SUBTOTAL(103,$C$5:C133)</f>
        <v>129</v>
      </c>
      <c r="B133" s="20" t="s">
        <v>147</v>
      </c>
      <c r="C133" s="20" t="s">
        <v>160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5"/>
      <c r="X133" s="25"/>
      <c r="Y133" s="25">
        <f t="shared" si="1"/>
        <v>0</v>
      </c>
      <c r="Z133" s="1"/>
    </row>
    <row r="134" spans="1:26" ht="19.5" customHeight="1">
      <c r="A134" s="19">
        <f>SUBTOTAL(103,$C$5:C134)</f>
        <v>130</v>
      </c>
      <c r="B134" s="20" t="s">
        <v>147</v>
      </c>
      <c r="C134" s="20" t="s">
        <v>161</v>
      </c>
      <c r="D134" s="21">
        <v>1</v>
      </c>
      <c r="E134" s="21"/>
      <c r="F134" s="21"/>
      <c r="G134" s="21"/>
      <c r="H134" s="21"/>
      <c r="I134" s="21">
        <v>9</v>
      </c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5"/>
      <c r="X134" s="25"/>
      <c r="Y134" s="25">
        <f aca="true" t="shared" si="2" ref="Y134:Y197">D134*150+E134*500+F134*300+G134*200+I134*300+K134*3000+L134*200+M134*500+N134*2000+O134*15+P134*500+Q134*30+R134*6000+S134*3000+T134*5000+U134*1500+V134*2500+W134*3500+X134*50</f>
        <v>2850</v>
      </c>
      <c r="Z134" s="25"/>
    </row>
    <row r="135" spans="1:26" ht="19.5" customHeight="1">
      <c r="A135" s="19">
        <f>SUBTOTAL(103,$C$5:C135)</f>
        <v>131</v>
      </c>
      <c r="B135" s="20" t="s">
        <v>147</v>
      </c>
      <c r="C135" s="20" t="s">
        <v>162</v>
      </c>
      <c r="D135" s="21">
        <v>1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5"/>
      <c r="X135" s="25"/>
      <c r="Y135" s="25">
        <f t="shared" si="2"/>
        <v>150</v>
      </c>
      <c r="Z135" s="1"/>
    </row>
    <row r="136" spans="1:26" ht="19.5" customHeight="1">
      <c r="A136" s="19">
        <f>SUBTOTAL(103,$C$5:C136)</f>
        <v>132</v>
      </c>
      <c r="B136" s="20" t="s">
        <v>147</v>
      </c>
      <c r="C136" s="20" t="s">
        <v>163</v>
      </c>
      <c r="D136" s="21">
        <v>1</v>
      </c>
      <c r="E136" s="21"/>
      <c r="F136" s="21"/>
      <c r="G136" s="21"/>
      <c r="H136" s="21"/>
      <c r="I136" s="21">
        <v>10</v>
      </c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5"/>
      <c r="X136" s="25"/>
      <c r="Y136" s="25">
        <f t="shared" si="2"/>
        <v>3150</v>
      </c>
      <c r="Z136" s="25"/>
    </row>
    <row r="137" spans="1:26" ht="19.5" customHeight="1">
      <c r="A137" s="19">
        <f>SUBTOTAL(103,$C$5:C137)</f>
        <v>133</v>
      </c>
      <c r="B137" s="20" t="s">
        <v>147</v>
      </c>
      <c r="C137" s="20" t="s">
        <v>164</v>
      </c>
      <c r="D137" s="21">
        <v>6</v>
      </c>
      <c r="E137" s="21"/>
      <c r="F137" s="21"/>
      <c r="G137" s="21"/>
      <c r="H137" s="21"/>
      <c r="I137" s="21">
        <v>1</v>
      </c>
      <c r="J137" s="21"/>
      <c r="K137" s="21"/>
      <c r="L137" s="21"/>
      <c r="M137" s="21">
        <v>2</v>
      </c>
      <c r="N137" s="21"/>
      <c r="O137" s="21"/>
      <c r="P137" s="21"/>
      <c r="Q137" s="21">
        <v>26</v>
      </c>
      <c r="R137" s="21"/>
      <c r="S137" s="21">
        <v>1</v>
      </c>
      <c r="T137" s="21"/>
      <c r="U137" s="21"/>
      <c r="V137" s="21"/>
      <c r="W137" s="25"/>
      <c r="X137" s="25"/>
      <c r="Y137" s="25">
        <f t="shared" si="2"/>
        <v>5980</v>
      </c>
      <c r="Z137" s="25"/>
    </row>
    <row r="138" spans="1:26" ht="19.5" customHeight="1">
      <c r="A138" s="19">
        <f>SUBTOTAL(103,$C$5:C138)</f>
        <v>134</v>
      </c>
      <c r="B138" s="20" t="s">
        <v>147</v>
      </c>
      <c r="C138" s="20" t="s">
        <v>165</v>
      </c>
      <c r="D138" s="21">
        <v>7</v>
      </c>
      <c r="E138" s="21"/>
      <c r="F138" s="21"/>
      <c r="G138" s="21">
        <v>2</v>
      </c>
      <c r="H138" s="21"/>
      <c r="I138" s="21">
        <v>3</v>
      </c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5"/>
      <c r="X138" s="25">
        <v>6</v>
      </c>
      <c r="Y138" s="25">
        <f t="shared" si="2"/>
        <v>2650</v>
      </c>
      <c r="Z138" s="25"/>
    </row>
    <row r="139" spans="1:26" ht="19.5" customHeight="1">
      <c r="A139" s="19">
        <f>SUBTOTAL(103,$C$5:C139)</f>
        <v>135</v>
      </c>
      <c r="B139" s="20" t="s">
        <v>147</v>
      </c>
      <c r="C139" s="20" t="s">
        <v>166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>
        <v>4</v>
      </c>
      <c r="N139" s="21"/>
      <c r="O139" s="21"/>
      <c r="P139" s="21"/>
      <c r="Q139" s="21"/>
      <c r="R139" s="21"/>
      <c r="S139" s="21">
        <v>1</v>
      </c>
      <c r="T139" s="21"/>
      <c r="U139" s="21"/>
      <c r="V139" s="21"/>
      <c r="W139" s="25"/>
      <c r="X139" s="25"/>
      <c r="Y139" s="25">
        <f t="shared" si="2"/>
        <v>5000</v>
      </c>
      <c r="Z139" s="25"/>
    </row>
    <row r="140" spans="1:26" ht="19.5" customHeight="1">
      <c r="A140" s="19">
        <f>SUBTOTAL(103,$C$5:C140)</f>
        <v>136</v>
      </c>
      <c r="B140" s="20" t="s">
        <v>147</v>
      </c>
      <c r="C140" s="20" t="s">
        <v>167</v>
      </c>
      <c r="D140" s="21">
        <v>6</v>
      </c>
      <c r="E140" s="21"/>
      <c r="F140" s="21"/>
      <c r="G140" s="21"/>
      <c r="H140" s="21"/>
      <c r="I140" s="21">
        <v>8</v>
      </c>
      <c r="J140" s="21"/>
      <c r="K140" s="21"/>
      <c r="L140" s="21"/>
      <c r="M140" s="21">
        <v>2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5"/>
      <c r="X140" s="25">
        <v>3</v>
      </c>
      <c r="Y140" s="25">
        <f t="shared" si="2"/>
        <v>4450</v>
      </c>
      <c r="Z140" s="25"/>
    </row>
    <row r="141" spans="1:26" ht="19.5" customHeight="1">
      <c r="A141" s="19">
        <f>SUBTOTAL(103,$C$5:C141)</f>
        <v>137</v>
      </c>
      <c r="B141" s="20" t="s">
        <v>147</v>
      </c>
      <c r="C141" s="20" t="s">
        <v>168</v>
      </c>
      <c r="D141" s="21">
        <v>6</v>
      </c>
      <c r="E141" s="21"/>
      <c r="F141" s="21"/>
      <c r="G141" s="21"/>
      <c r="H141" s="21"/>
      <c r="I141" s="21">
        <v>7</v>
      </c>
      <c r="J141" s="21"/>
      <c r="K141" s="21"/>
      <c r="L141" s="21"/>
      <c r="M141" s="21"/>
      <c r="N141" s="21"/>
      <c r="O141" s="21"/>
      <c r="P141" s="21">
        <v>6</v>
      </c>
      <c r="Q141" s="21"/>
      <c r="R141" s="21"/>
      <c r="S141" s="21"/>
      <c r="T141" s="21"/>
      <c r="U141" s="21"/>
      <c r="V141" s="21"/>
      <c r="W141" s="25"/>
      <c r="X141" s="25">
        <v>6</v>
      </c>
      <c r="Y141" s="25">
        <f t="shared" si="2"/>
        <v>6300</v>
      </c>
      <c r="Z141" s="25"/>
    </row>
    <row r="142" spans="1:26" ht="19.5" customHeight="1">
      <c r="A142" s="19">
        <f>SUBTOTAL(103,$C$5:C142)</f>
        <v>138</v>
      </c>
      <c r="B142" s="20" t="s">
        <v>147</v>
      </c>
      <c r="C142" s="20" t="s">
        <v>169</v>
      </c>
      <c r="D142" s="21">
        <v>10</v>
      </c>
      <c r="E142" s="21">
        <v>2</v>
      </c>
      <c r="F142" s="21"/>
      <c r="G142" s="21"/>
      <c r="H142" s="21"/>
      <c r="I142" s="21"/>
      <c r="J142" s="21"/>
      <c r="K142" s="21"/>
      <c r="L142" s="21"/>
      <c r="M142" s="21">
        <v>3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5"/>
      <c r="X142" s="25"/>
      <c r="Y142" s="25">
        <f t="shared" si="2"/>
        <v>4000</v>
      </c>
      <c r="Z142" s="25"/>
    </row>
    <row r="143" spans="1:26" ht="19.5" customHeight="1">
      <c r="A143" s="19">
        <f>SUBTOTAL(103,$C$5:C143)</f>
        <v>139</v>
      </c>
      <c r="B143" s="20" t="s">
        <v>147</v>
      </c>
      <c r="C143" s="20" t="s">
        <v>170</v>
      </c>
      <c r="D143" s="21">
        <v>5.9</v>
      </c>
      <c r="E143" s="21"/>
      <c r="F143" s="21"/>
      <c r="G143" s="21">
        <v>5</v>
      </c>
      <c r="H143" s="21"/>
      <c r="I143" s="21"/>
      <c r="J143" s="21"/>
      <c r="K143" s="21"/>
      <c r="L143" s="21"/>
      <c r="M143" s="21">
        <v>2</v>
      </c>
      <c r="N143" s="21"/>
      <c r="O143" s="21">
        <v>7</v>
      </c>
      <c r="P143" s="21"/>
      <c r="Q143" s="21"/>
      <c r="R143" s="21"/>
      <c r="S143" s="21">
        <v>1</v>
      </c>
      <c r="T143" s="21"/>
      <c r="U143" s="21"/>
      <c r="V143" s="21"/>
      <c r="W143" s="25"/>
      <c r="X143" s="25"/>
      <c r="Y143" s="25">
        <f t="shared" si="2"/>
        <v>5990</v>
      </c>
      <c r="Z143" s="25"/>
    </row>
    <row r="144" spans="1:26" ht="19.5" customHeight="1">
      <c r="A144" s="19">
        <f>SUBTOTAL(103,$C$5:C144)</f>
        <v>140</v>
      </c>
      <c r="B144" s="20" t="s">
        <v>147</v>
      </c>
      <c r="C144" s="20" t="s">
        <v>171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5"/>
      <c r="X144" s="25">
        <v>5</v>
      </c>
      <c r="Y144" s="25">
        <f t="shared" si="2"/>
        <v>250</v>
      </c>
      <c r="Z144" s="25"/>
    </row>
    <row r="145" spans="1:26" ht="19.5" customHeight="1">
      <c r="A145" s="19">
        <f>SUBTOTAL(103,$C$5:C145)</f>
        <v>141</v>
      </c>
      <c r="B145" s="20" t="s">
        <v>147</v>
      </c>
      <c r="C145" s="20" t="s">
        <v>172</v>
      </c>
      <c r="D145" s="21">
        <v>3.3</v>
      </c>
      <c r="E145" s="21"/>
      <c r="F145" s="21"/>
      <c r="G145" s="21"/>
      <c r="H145" s="21"/>
      <c r="I145" s="21">
        <v>5</v>
      </c>
      <c r="J145" s="21"/>
      <c r="K145" s="21"/>
      <c r="L145" s="21"/>
      <c r="M145" s="21">
        <v>2</v>
      </c>
      <c r="N145" s="21"/>
      <c r="O145" s="21"/>
      <c r="P145" s="21"/>
      <c r="Q145" s="21"/>
      <c r="R145" s="21"/>
      <c r="S145" s="21">
        <v>1</v>
      </c>
      <c r="T145" s="21"/>
      <c r="U145" s="21"/>
      <c r="V145" s="21"/>
      <c r="W145" s="25"/>
      <c r="X145" s="25"/>
      <c r="Y145" s="25">
        <f t="shared" si="2"/>
        <v>5995</v>
      </c>
      <c r="Z145" s="25"/>
    </row>
    <row r="146" spans="1:26" ht="19.5" customHeight="1">
      <c r="A146" s="19">
        <f>SUBTOTAL(103,$C$5:C146)</f>
        <v>142</v>
      </c>
      <c r="B146" s="20" t="s">
        <v>147</v>
      </c>
      <c r="C146" s="20" t="s">
        <v>173</v>
      </c>
      <c r="D146" s="21">
        <v>6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5"/>
      <c r="X146" s="25"/>
      <c r="Y146" s="25">
        <f t="shared" si="2"/>
        <v>900</v>
      </c>
      <c r="Z146" s="25"/>
    </row>
    <row r="147" spans="1:26" ht="19.5" customHeight="1">
      <c r="A147" s="19">
        <f>SUBTOTAL(103,$C$5:C147)</f>
        <v>143</v>
      </c>
      <c r="B147" s="20" t="s">
        <v>147</v>
      </c>
      <c r="C147" s="20" t="s">
        <v>174</v>
      </c>
      <c r="D147" s="21">
        <v>6</v>
      </c>
      <c r="E147" s="21"/>
      <c r="F147" s="21"/>
      <c r="G147" s="21"/>
      <c r="H147" s="21"/>
      <c r="I147" s="21"/>
      <c r="J147" s="21"/>
      <c r="K147" s="21"/>
      <c r="L147" s="21"/>
      <c r="M147" s="21">
        <v>2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5"/>
      <c r="X147" s="25"/>
      <c r="Y147" s="25">
        <f t="shared" si="2"/>
        <v>1900</v>
      </c>
      <c r="Z147" s="25"/>
    </row>
    <row r="148" spans="1:26" ht="19.5" customHeight="1">
      <c r="A148" s="19">
        <f>SUBTOTAL(103,$C$5:C148)</f>
        <v>144</v>
      </c>
      <c r="B148" s="20" t="s">
        <v>147</v>
      </c>
      <c r="C148" s="20" t="s">
        <v>175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5"/>
      <c r="X148" s="25"/>
      <c r="Y148" s="25">
        <f t="shared" si="2"/>
        <v>0</v>
      </c>
      <c r="Z148" s="25"/>
    </row>
    <row r="149" spans="1:26" ht="19.5" customHeight="1">
      <c r="A149" s="19">
        <f>SUBTOTAL(103,$C$5:C149)</f>
        <v>145</v>
      </c>
      <c r="B149" s="20" t="s">
        <v>147</v>
      </c>
      <c r="C149" s="20" t="s">
        <v>176</v>
      </c>
      <c r="D149" s="21">
        <v>4</v>
      </c>
      <c r="E149" s="21"/>
      <c r="F149" s="21"/>
      <c r="G149" s="21"/>
      <c r="H149" s="21"/>
      <c r="I149" s="21"/>
      <c r="J149" s="21"/>
      <c r="K149" s="21"/>
      <c r="L149" s="21"/>
      <c r="M149" s="21">
        <v>2</v>
      </c>
      <c r="N149" s="21"/>
      <c r="O149" s="21"/>
      <c r="P149" s="21"/>
      <c r="Q149" s="21"/>
      <c r="R149" s="21"/>
      <c r="S149" s="21">
        <v>1</v>
      </c>
      <c r="T149" s="21"/>
      <c r="U149" s="21"/>
      <c r="V149" s="21"/>
      <c r="W149" s="25"/>
      <c r="X149" s="25"/>
      <c r="Y149" s="25">
        <f t="shared" si="2"/>
        <v>4600</v>
      </c>
      <c r="Z149" s="25"/>
    </row>
    <row r="150" spans="1:26" ht="19.5" customHeight="1">
      <c r="A150" s="19">
        <f>SUBTOTAL(103,$C$5:C150)</f>
        <v>146</v>
      </c>
      <c r="B150" s="20" t="s">
        <v>147</v>
      </c>
      <c r="C150" s="20" t="s">
        <v>177</v>
      </c>
      <c r="D150" s="21">
        <v>10</v>
      </c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5"/>
      <c r="X150" s="25"/>
      <c r="Y150" s="25">
        <f t="shared" si="2"/>
        <v>1500</v>
      </c>
      <c r="Z150" s="25"/>
    </row>
    <row r="151" spans="1:26" ht="19.5" customHeight="1">
      <c r="A151" s="19">
        <f>SUBTOTAL(103,$C$5:C151)</f>
        <v>147</v>
      </c>
      <c r="B151" s="20" t="s">
        <v>147</v>
      </c>
      <c r="C151" s="20" t="s">
        <v>178</v>
      </c>
      <c r="D151" s="21">
        <v>10</v>
      </c>
      <c r="E151" s="21"/>
      <c r="F151" s="21"/>
      <c r="G151" s="21"/>
      <c r="H151" s="21"/>
      <c r="I151" s="21"/>
      <c r="J151" s="21"/>
      <c r="K151" s="21"/>
      <c r="L151" s="21"/>
      <c r="M151" s="21">
        <v>2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5"/>
      <c r="X151" s="25"/>
      <c r="Y151" s="25">
        <f t="shared" si="2"/>
        <v>2500</v>
      </c>
      <c r="Z151" s="25"/>
    </row>
    <row r="152" spans="1:26" ht="19.5" customHeight="1">
      <c r="A152" s="19">
        <f>SUBTOTAL(103,$C$5:C152)</f>
        <v>148</v>
      </c>
      <c r="B152" s="20" t="s">
        <v>147</v>
      </c>
      <c r="C152" s="20" t="s">
        <v>179</v>
      </c>
      <c r="D152" s="21">
        <v>6</v>
      </c>
      <c r="E152" s="21"/>
      <c r="F152" s="21"/>
      <c r="G152" s="21">
        <v>3</v>
      </c>
      <c r="H152" s="21"/>
      <c r="I152" s="21">
        <v>3</v>
      </c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5"/>
      <c r="X152" s="25">
        <v>3</v>
      </c>
      <c r="Y152" s="25">
        <f t="shared" si="2"/>
        <v>2550</v>
      </c>
      <c r="Z152" s="25"/>
    </row>
    <row r="153" spans="1:26" ht="19.5" customHeight="1">
      <c r="A153" s="19">
        <f>SUBTOTAL(103,$C$5:C153)</f>
        <v>149</v>
      </c>
      <c r="B153" s="20" t="s">
        <v>147</v>
      </c>
      <c r="C153" s="20" t="s">
        <v>180</v>
      </c>
      <c r="D153" s="21">
        <v>4</v>
      </c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5"/>
      <c r="X153" s="25">
        <v>4</v>
      </c>
      <c r="Y153" s="25">
        <f t="shared" si="2"/>
        <v>800</v>
      </c>
      <c r="Z153" s="25"/>
    </row>
    <row r="154" spans="1:26" ht="19.5" customHeight="1">
      <c r="A154" s="19">
        <f>SUBTOTAL(103,$C$5:C154)</f>
        <v>150</v>
      </c>
      <c r="B154" s="20" t="s">
        <v>147</v>
      </c>
      <c r="C154" s="20" t="s">
        <v>181</v>
      </c>
      <c r="D154" s="21">
        <v>4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>
        <v>30</v>
      </c>
      <c r="P154" s="21"/>
      <c r="Q154" s="21"/>
      <c r="R154" s="21"/>
      <c r="S154" s="21"/>
      <c r="T154" s="21"/>
      <c r="U154" s="21"/>
      <c r="V154" s="21"/>
      <c r="W154" s="25"/>
      <c r="X154" s="25"/>
      <c r="Y154" s="25">
        <f t="shared" si="2"/>
        <v>1050</v>
      </c>
      <c r="Z154" s="25"/>
    </row>
    <row r="155" spans="1:26" ht="19.5" customHeight="1">
      <c r="A155" s="19">
        <f>SUBTOTAL(103,$C$5:C155)</f>
        <v>151</v>
      </c>
      <c r="B155" s="20" t="s">
        <v>147</v>
      </c>
      <c r="C155" s="20" t="s">
        <v>182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>
        <v>330</v>
      </c>
      <c r="P155" s="21"/>
      <c r="Q155" s="21">
        <v>30</v>
      </c>
      <c r="R155" s="21"/>
      <c r="S155" s="21"/>
      <c r="T155" s="21"/>
      <c r="U155" s="21"/>
      <c r="V155" s="21"/>
      <c r="W155" s="25"/>
      <c r="X155" s="25"/>
      <c r="Y155" s="25">
        <f t="shared" si="2"/>
        <v>5850</v>
      </c>
      <c r="Z155" s="25"/>
    </row>
    <row r="156" spans="1:26" ht="19.5" customHeight="1">
      <c r="A156" s="19">
        <f>SUBTOTAL(103,$C$5:C156)</f>
        <v>152</v>
      </c>
      <c r="B156" s="20" t="s">
        <v>147</v>
      </c>
      <c r="C156" s="20" t="s">
        <v>183</v>
      </c>
      <c r="D156" s="21"/>
      <c r="E156" s="21"/>
      <c r="F156" s="21"/>
      <c r="G156" s="21"/>
      <c r="H156" s="21"/>
      <c r="I156" s="21">
        <v>10</v>
      </c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5"/>
      <c r="X156" s="25"/>
      <c r="Y156" s="25">
        <f t="shared" si="2"/>
        <v>3000</v>
      </c>
      <c r="Z156" s="25"/>
    </row>
    <row r="157" spans="1:26" ht="19.5" customHeight="1">
      <c r="A157" s="19">
        <f>SUBTOTAL(103,$C$5:C157)</f>
        <v>153</v>
      </c>
      <c r="B157" s="20" t="s">
        <v>147</v>
      </c>
      <c r="C157" s="20" t="s">
        <v>184</v>
      </c>
      <c r="D157" s="21">
        <v>10</v>
      </c>
      <c r="E157" s="21"/>
      <c r="F157" s="21"/>
      <c r="G157" s="21"/>
      <c r="H157" s="21"/>
      <c r="I157" s="21"/>
      <c r="J157" s="21"/>
      <c r="K157" s="21"/>
      <c r="L157" s="21"/>
      <c r="M157" s="21">
        <v>2</v>
      </c>
      <c r="N157" s="21"/>
      <c r="O157" s="21"/>
      <c r="P157" s="21"/>
      <c r="Q157" s="21"/>
      <c r="R157" s="21"/>
      <c r="S157" s="21">
        <v>1</v>
      </c>
      <c r="T157" s="21"/>
      <c r="U157" s="21"/>
      <c r="V157" s="21"/>
      <c r="W157" s="25"/>
      <c r="X157" s="25"/>
      <c r="Y157" s="25">
        <f t="shared" si="2"/>
        <v>5500</v>
      </c>
      <c r="Z157" s="25"/>
    </row>
    <row r="158" spans="1:26" ht="19.5" customHeight="1">
      <c r="A158" s="19">
        <f>SUBTOTAL(103,$C$5:C158)</f>
        <v>154</v>
      </c>
      <c r="B158" s="20" t="s">
        <v>147</v>
      </c>
      <c r="C158" s="20" t="s">
        <v>185</v>
      </c>
      <c r="D158" s="21">
        <v>6</v>
      </c>
      <c r="E158" s="21"/>
      <c r="F158" s="21"/>
      <c r="G158" s="21">
        <v>1</v>
      </c>
      <c r="H158" s="21"/>
      <c r="I158" s="21">
        <v>10</v>
      </c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5"/>
      <c r="X158" s="25">
        <v>8</v>
      </c>
      <c r="Y158" s="25">
        <f t="shared" si="2"/>
        <v>4500</v>
      </c>
      <c r="Z158" s="25"/>
    </row>
    <row r="159" spans="1:26" ht="19.5" customHeight="1">
      <c r="A159" s="19">
        <f>SUBTOTAL(103,$C$5:C159)</f>
        <v>155</v>
      </c>
      <c r="B159" s="20" t="s">
        <v>147</v>
      </c>
      <c r="C159" s="20" t="s">
        <v>186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>
        <v>1</v>
      </c>
      <c r="S159" s="21"/>
      <c r="T159" s="21"/>
      <c r="U159" s="21"/>
      <c r="V159" s="21"/>
      <c r="W159" s="25"/>
      <c r="X159" s="25"/>
      <c r="Y159" s="25">
        <f t="shared" si="2"/>
        <v>6000</v>
      </c>
      <c r="Z159" s="25"/>
    </row>
    <row r="160" spans="1:26" ht="19.5" customHeight="1">
      <c r="A160" s="19">
        <f>SUBTOTAL(103,$C$5:C160)</f>
        <v>156</v>
      </c>
      <c r="B160" s="20" t="s">
        <v>147</v>
      </c>
      <c r="C160" s="20" t="s">
        <v>187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5"/>
      <c r="X160" s="25"/>
      <c r="Y160" s="25">
        <f t="shared" si="2"/>
        <v>0</v>
      </c>
      <c r="Z160" s="25"/>
    </row>
    <row r="161" spans="1:26" ht="19.5" customHeight="1">
      <c r="A161" s="19">
        <f>SUBTOTAL(103,$C$5:C161)</f>
        <v>157</v>
      </c>
      <c r="B161" s="20" t="s">
        <v>147</v>
      </c>
      <c r="C161" s="20" t="s">
        <v>188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>
        <v>50</v>
      </c>
      <c r="P161" s="21"/>
      <c r="Q161" s="21"/>
      <c r="R161" s="21"/>
      <c r="S161" s="21"/>
      <c r="T161" s="21"/>
      <c r="U161" s="21"/>
      <c r="V161" s="21"/>
      <c r="W161" s="25"/>
      <c r="X161" s="25"/>
      <c r="Y161" s="25">
        <f t="shared" si="2"/>
        <v>750</v>
      </c>
      <c r="Z161" s="25"/>
    </row>
    <row r="162" spans="1:26" ht="19.5" customHeight="1">
      <c r="A162" s="19">
        <f>SUBTOTAL(103,$C$5:C162)</f>
        <v>158</v>
      </c>
      <c r="B162" s="20" t="s">
        <v>147</v>
      </c>
      <c r="C162" s="20" t="s">
        <v>189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>
        <v>50</v>
      </c>
      <c r="P162" s="21"/>
      <c r="Q162" s="21"/>
      <c r="R162" s="21"/>
      <c r="S162" s="21"/>
      <c r="T162" s="21"/>
      <c r="U162" s="21"/>
      <c r="V162" s="21"/>
      <c r="W162" s="25"/>
      <c r="X162" s="25"/>
      <c r="Y162" s="25">
        <f t="shared" si="2"/>
        <v>750</v>
      </c>
      <c r="Z162" s="25"/>
    </row>
    <row r="163" spans="1:26" ht="19.5" customHeight="1">
      <c r="A163" s="19">
        <f>SUBTOTAL(103,$C$5:C163)</f>
        <v>159</v>
      </c>
      <c r="B163" s="20" t="s">
        <v>147</v>
      </c>
      <c r="C163" s="20" t="s">
        <v>190</v>
      </c>
      <c r="D163" s="21">
        <v>2</v>
      </c>
      <c r="E163" s="21"/>
      <c r="F163" s="21"/>
      <c r="G163" s="21">
        <v>6</v>
      </c>
      <c r="H163" s="21"/>
      <c r="I163" s="21"/>
      <c r="J163" s="21"/>
      <c r="K163" s="21"/>
      <c r="L163" s="21"/>
      <c r="M163" s="21">
        <v>3</v>
      </c>
      <c r="N163" s="21"/>
      <c r="O163" s="21">
        <v>30</v>
      </c>
      <c r="P163" s="21"/>
      <c r="Q163" s="21"/>
      <c r="R163" s="21"/>
      <c r="S163" s="21"/>
      <c r="T163" s="21"/>
      <c r="U163" s="21"/>
      <c r="V163" s="21"/>
      <c r="W163" s="25"/>
      <c r="X163" s="25">
        <v>4</v>
      </c>
      <c r="Y163" s="25">
        <f t="shared" si="2"/>
        <v>3650</v>
      </c>
      <c r="Z163" s="25"/>
    </row>
    <row r="164" spans="1:26" ht="19.5" customHeight="1">
      <c r="A164" s="19">
        <f>SUBTOTAL(103,$C$5:C164)</f>
        <v>160</v>
      </c>
      <c r="B164" s="20" t="s">
        <v>147</v>
      </c>
      <c r="C164" s="20" t="s">
        <v>191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5"/>
      <c r="X164" s="25"/>
      <c r="Y164" s="25">
        <f t="shared" si="2"/>
        <v>0</v>
      </c>
      <c r="Z164" s="25"/>
    </row>
    <row r="165" spans="1:26" ht="19.5" customHeight="1">
      <c r="A165" s="19">
        <f>SUBTOTAL(103,$C$5:C165)</f>
        <v>161</v>
      </c>
      <c r="B165" s="20" t="s">
        <v>147</v>
      </c>
      <c r="C165" s="20" t="s">
        <v>192</v>
      </c>
      <c r="D165" s="21">
        <v>6</v>
      </c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>
        <v>22</v>
      </c>
      <c r="Q165" s="21"/>
      <c r="R165" s="21"/>
      <c r="S165" s="21"/>
      <c r="T165" s="21"/>
      <c r="U165" s="21"/>
      <c r="V165" s="21"/>
      <c r="W165" s="25"/>
      <c r="X165" s="25"/>
      <c r="Y165" s="25">
        <f t="shared" si="2"/>
        <v>11900</v>
      </c>
      <c r="Z165" s="25"/>
    </row>
    <row r="166" spans="1:26" ht="19.5" customHeight="1">
      <c r="A166" s="19">
        <f>SUBTOTAL(103,$C$5:C166)</f>
        <v>162</v>
      </c>
      <c r="B166" s="20" t="s">
        <v>147</v>
      </c>
      <c r="C166" s="20" t="s">
        <v>193</v>
      </c>
      <c r="D166" s="21"/>
      <c r="E166" s="21"/>
      <c r="F166" s="21"/>
      <c r="G166" s="21"/>
      <c r="H166" s="21"/>
      <c r="I166" s="21">
        <v>10</v>
      </c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5"/>
      <c r="X166" s="25"/>
      <c r="Y166" s="25">
        <f t="shared" si="2"/>
        <v>3000</v>
      </c>
      <c r="Z166" s="25"/>
    </row>
    <row r="167" spans="1:26" ht="19.5" customHeight="1">
      <c r="A167" s="19">
        <f>SUBTOTAL(103,$C$5:C167)</f>
        <v>163</v>
      </c>
      <c r="B167" s="20" t="s">
        <v>194</v>
      </c>
      <c r="C167" s="20" t="s">
        <v>195</v>
      </c>
      <c r="D167" s="21">
        <v>4</v>
      </c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>
        <v>5</v>
      </c>
      <c r="P167" s="21">
        <v>3</v>
      </c>
      <c r="Q167" s="21">
        <v>20</v>
      </c>
      <c r="R167" s="21"/>
      <c r="S167" s="21"/>
      <c r="T167" s="21"/>
      <c r="U167" s="21"/>
      <c r="V167" s="21"/>
      <c r="W167" s="25"/>
      <c r="X167" s="25">
        <v>5</v>
      </c>
      <c r="Y167" s="25">
        <f t="shared" si="2"/>
        <v>3025</v>
      </c>
      <c r="Z167" s="25"/>
    </row>
    <row r="168" spans="1:26" ht="19.5" customHeight="1">
      <c r="A168" s="19">
        <f>SUBTOTAL(103,$C$5:C168)</f>
        <v>164</v>
      </c>
      <c r="B168" s="20" t="s">
        <v>194</v>
      </c>
      <c r="C168" s="20" t="s">
        <v>196</v>
      </c>
      <c r="D168" s="21">
        <v>6</v>
      </c>
      <c r="E168" s="21">
        <v>1</v>
      </c>
      <c r="F168" s="21">
        <v>1</v>
      </c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5"/>
      <c r="X168" s="25">
        <v>4</v>
      </c>
      <c r="Y168" s="25">
        <f t="shared" si="2"/>
        <v>1900</v>
      </c>
      <c r="Z168" s="25"/>
    </row>
    <row r="169" spans="1:26" ht="19.5" customHeight="1">
      <c r="A169" s="19">
        <f>SUBTOTAL(103,$C$5:C169)</f>
        <v>165</v>
      </c>
      <c r="B169" s="20" t="s">
        <v>194</v>
      </c>
      <c r="C169" s="20" t="s">
        <v>197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5"/>
      <c r="X169" s="25"/>
      <c r="Y169" s="25">
        <f t="shared" si="2"/>
        <v>0</v>
      </c>
      <c r="Z169" s="25"/>
    </row>
    <row r="170" spans="1:26" ht="19.5" customHeight="1">
      <c r="A170" s="19">
        <f>SUBTOTAL(103,$C$5:C170)</f>
        <v>166</v>
      </c>
      <c r="B170" s="20" t="s">
        <v>194</v>
      </c>
      <c r="C170" s="20" t="s">
        <v>198</v>
      </c>
      <c r="D170" s="21">
        <v>6</v>
      </c>
      <c r="E170" s="21"/>
      <c r="F170" s="21"/>
      <c r="G170" s="21">
        <v>3</v>
      </c>
      <c r="H170" s="21"/>
      <c r="I170" s="21"/>
      <c r="J170" s="21"/>
      <c r="K170" s="21">
        <v>1</v>
      </c>
      <c r="L170" s="21"/>
      <c r="M170" s="21"/>
      <c r="N170" s="21"/>
      <c r="O170" s="21"/>
      <c r="P170" s="21">
        <v>2</v>
      </c>
      <c r="Q170" s="21"/>
      <c r="R170" s="21"/>
      <c r="S170" s="21"/>
      <c r="T170" s="21"/>
      <c r="U170" s="21"/>
      <c r="V170" s="21"/>
      <c r="W170" s="25"/>
      <c r="X170" s="25"/>
      <c r="Y170" s="25">
        <f t="shared" si="2"/>
        <v>5500</v>
      </c>
      <c r="Z170" s="25"/>
    </row>
    <row r="171" spans="1:26" ht="19.5" customHeight="1">
      <c r="A171" s="19">
        <f>SUBTOTAL(103,$C$5:C171)</f>
        <v>167</v>
      </c>
      <c r="B171" s="20" t="s">
        <v>194</v>
      </c>
      <c r="C171" s="20" t="s">
        <v>199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5"/>
      <c r="X171" s="25"/>
      <c r="Y171" s="25">
        <f t="shared" si="2"/>
        <v>0</v>
      </c>
      <c r="Z171" s="25"/>
    </row>
    <row r="172" spans="1:26" ht="19.5" customHeight="1">
      <c r="A172" s="19">
        <f>SUBTOTAL(103,$C$5:C172)</f>
        <v>168</v>
      </c>
      <c r="B172" s="20" t="s">
        <v>194</v>
      </c>
      <c r="C172" s="20" t="s">
        <v>200</v>
      </c>
      <c r="D172" s="21"/>
      <c r="E172" s="21"/>
      <c r="F172" s="21"/>
      <c r="G172" s="21"/>
      <c r="H172" s="21"/>
      <c r="I172" s="21"/>
      <c r="J172" s="21"/>
      <c r="K172" s="21">
        <v>2</v>
      </c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5"/>
      <c r="X172" s="25"/>
      <c r="Y172" s="25">
        <f t="shared" si="2"/>
        <v>6000</v>
      </c>
      <c r="Z172" s="25"/>
    </row>
    <row r="173" spans="1:26" ht="19.5" customHeight="1">
      <c r="A173" s="19">
        <f>SUBTOTAL(103,$C$5:C173)</f>
        <v>169</v>
      </c>
      <c r="B173" s="20" t="s">
        <v>194</v>
      </c>
      <c r="C173" s="20" t="s">
        <v>201</v>
      </c>
      <c r="D173" s="21">
        <v>4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5"/>
      <c r="X173" s="25">
        <v>2</v>
      </c>
      <c r="Y173" s="25">
        <f t="shared" si="2"/>
        <v>700</v>
      </c>
      <c r="Z173" s="25"/>
    </row>
    <row r="174" spans="1:26" ht="19.5" customHeight="1">
      <c r="A174" s="19">
        <f>SUBTOTAL(103,$C$5:C174)</f>
        <v>170</v>
      </c>
      <c r="B174" s="20" t="s">
        <v>194</v>
      </c>
      <c r="C174" s="20" t="s">
        <v>202</v>
      </c>
      <c r="D174" s="21"/>
      <c r="E174" s="21"/>
      <c r="F174" s="21"/>
      <c r="G174" s="21"/>
      <c r="H174" s="21"/>
      <c r="I174" s="21"/>
      <c r="J174" s="21"/>
      <c r="K174" s="21">
        <v>2</v>
      </c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5"/>
      <c r="X174" s="25">
        <v>4</v>
      </c>
      <c r="Y174" s="25">
        <f t="shared" si="2"/>
        <v>6200</v>
      </c>
      <c r="Z174" s="25"/>
    </row>
    <row r="175" spans="1:26" ht="19.5" customHeight="1">
      <c r="A175" s="19">
        <f>SUBTOTAL(103,$C$5:C175)</f>
        <v>171</v>
      </c>
      <c r="B175" s="20" t="s">
        <v>194</v>
      </c>
      <c r="C175" s="20" t="s">
        <v>203</v>
      </c>
      <c r="D175" s="21">
        <v>5</v>
      </c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5"/>
      <c r="X175" s="25">
        <v>2</v>
      </c>
      <c r="Y175" s="25">
        <f t="shared" si="2"/>
        <v>850</v>
      </c>
      <c r="Z175" s="25"/>
    </row>
    <row r="176" spans="1:26" ht="19.5" customHeight="1">
      <c r="A176" s="19">
        <f>SUBTOTAL(103,$C$5:C176)</f>
        <v>172</v>
      </c>
      <c r="B176" s="20" t="s">
        <v>194</v>
      </c>
      <c r="C176" s="20" t="s">
        <v>204</v>
      </c>
      <c r="D176" s="21">
        <v>3</v>
      </c>
      <c r="E176" s="21"/>
      <c r="F176" s="21"/>
      <c r="G176" s="21"/>
      <c r="H176" s="21"/>
      <c r="I176" s="21"/>
      <c r="J176" s="21"/>
      <c r="K176" s="21">
        <v>1</v>
      </c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5"/>
      <c r="X176" s="25">
        <v>10</v>
      </c>
      <c r="Y176" s="25">
        <f t="shared" si="2"/>
        <v>3950</v>
      </c>
      <c r="Z176" s="25"/>
    </row>
    <row r="177" spans="1:26" ht="19.5" customHeight="1">
      <c r="A177" s="19">
        <f>SUBTOTAL(103,$C$5:C177)</f>
        <v>173</v>
      </c>
      <c r="B177" s="20" t="s">
        <v>194</v>
      </c>
      <c r="C177" s="20" t="s">
        <v>205</v>
      </c>
      <c r="D177" s="21"/>
      <c r="E177" s="21"/>
      <c r="F177" s="21"/>
      <c r="G177" s="21"/>
      <c r="H177" s="21"/>
      <c r="I177" s="21"/>
      <c r="J177" s="21"/>
      <c r="K177" s="21">
        <v>2</v>
      </c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5"/>
      <c r="X177" s="25"/>
      <c r="Y177" s="25">
        <f t="shared" si="2"/>
        <v>6000</v>
      </c>
      <c r="Z177" s="25"/>
    </row>
    <row r="178" spans="1:26" ht="19.5" customHeight="1">
      <c r="A178" s="19">
        <f>SUBTOTAL(103,$C$5:C178)</f>
        <v>174</v>
      </c>
      <c r="B178" s="20" t="s">
        <v>194</v>
      </c>
      <c r="C178" s="20" t="s">
        <v>206</v>
      </c>
      <c r="D178" s="21"/>
      <c r="E178" s="21"/>
      <c r="F178" s="21"/>
      <c r="G178" s="21"/>
      <c r="H178" s="21"/>
      <c r="I178" s="21">
        <v>10</v>
      </c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5"/>
      <c r="X178" s="25"/>
      <c r="Y178" s="25">
        <f t="shared" si="2"/>
        <v>3000</v>
      </c>
      <c r="Z178" s="25"/>
    </row>
    <row r="179" spans="1:26" ht="19.5" customHeight="1">
      <c r="A179" s="19">
        <f>SUBTOTAL(103,$C$5:C179)</f>
        <v>175</v>
      </c>
      <c r="B179" s="20" t="s">
        <v>194</v>
      </c>
      <c r="C179" s="20" t="s">
        <v>140</v>
      </c>
      <c r="D179" s="21"/>
      <c r="E179" s="21"/>
      <c r="F179" s="21"/>
      <c r="G179" s="21"/>
      <c r="H179" s="21"/>
      <c r="I179" s="21">
        <v>10</v>
      </c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5"/>
      <c r="X179" s="25"/>
      <c r="Y179" s="25">
        <f t="shared" si="2"/>
        <v>3000</v>
      </c>
      <c r="Z179" s="25"/>
    </row>
    <row r="180" spans="1:26" ht="19.5" customHeight="1">
      <c r="A180" s="19">
        <f>SUBTOTAL(103,$C$5:C180)</f>
        <v>176</v>
      </c>
      <c r="B180" s="20" t="s">
        <v>194</v>
      </c>
      <c r="C180" s="20" t="s">
        <v>207</v>
      </c>
      <c r="D180" s="21"/>
      <c r="E180" s="21"/>
      <c r="F180" s="21"/>
      <c r="G180" s="21"/>
      <c r="H180" s="21"/>
      <c r="I180" s="21">
        <v>10</v>
      </c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5"/>
      <c r="X180" s="25"/>
      <c r="Y180" s="25">
        <f t="shared" si="2"/>
        <v>3000</v>
      </c>
      <c r="Z180" s="25"/>
    </row>
    <row r="181" spans="1:26" ht="19.5" customHeight="1">
      <c r="A181" s="19">
        <f>SUBTOTAL(103,$C$5:C181)</f>
        <v>177</v>
      </c>
      <c r="B181" s="20" t="s">
        <v>194</v>
      </c>
      <c r="C181" s="20" t="s">
        <v>208</v>
      </c>
      <c r="D181" s="21">
        <v>7</v>
      </c>
      <c r="E181" s="21"/>
      <c r="F181" s="21">
        <v>1</v>
      </c>
      <c r="G181" s="21"/>
      <c r="H181" s="21"/>
      <c r="I181" s="21"/>
      <c r="J181" s="21"/>
      <c r="K181" s="21"/>
      <c r="L181" s="21"/>
      <c r="M181" s="21"/>
      <c r="N181" s="21"/>
      <c r="O181" s="21">
        <v>5</v>
      </c>
      <c r="P181" s="21"/>
      <c r="Q181" s="21"/>
      <c r="R181" s="21"/>
      <c r="S181" s="21"/>
      <c r="T181" s="21"/>
      <c r="U181" s="21"/>
      <c r="V181" s="21"/>
      <c r="W181" s="25"/>
      <c r="X181" s="25">
        <v>6</v>
      </c>
      <c r="Y181" s="25">
        <f t="shared" si="2"/>
        <v>1725</v>
      </c>
      <c r="Z181" s="25"/>
    </row>
    <row r="182" spans="1:26" ht="19.5" customHeight="1">
      <c r="A182" s="19">
        <f>SUBTOTAL(103,$C$5:C182)</f>
        <v>178</v>
      </c>
      <c r="B182" s="20" t="s">
        <v>194</v>
      </c>
      <c r="C182" s="20" t="s">
        <v>141</v>
      </c>
      <c r="D182" s="21">
        <v>27</v>
      </c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>
        <v>20</v>
      </c>
      <c r="P182" s="21"/>
      <c r="Q182" s="21"/>
      <c r="R182" s="21"/>
      <c r="S182" s="21"/>
      <c r="T182" s="21"/>
      <c r="U182" s="21"/>
      <c r="V182" s="21"/>
      <c r="W182" s="25"/>
      <c r="X182" s="25"/>
      <c r="Y182" s="25">
        <f t="shared" si="2"/>
        <v>4350</v>
      </c>
      <c r="Z182" s="25"/>
    </row>
    <row r="183" spans="1:26" ht="19.5" customHeight="1">
      <c r="A183" s="19">
        <f>SUBTOTAL(103,$C$5:C183)</f>
        <v>179</v>
      </c>
      <c r="B183" s="20" t="s">
        <v>194</v>
      </c>
      <c r="C183" s="20" t="s">
        <v>209</v>
      </c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5"/>
      <c r="X183" s="25"/>
      <c r="Y183" s="25">
        <f t="shared" si="2"/>
        <v>0</v>
      </c>
      <c r="Z183" s="25"/>
    </row>
    <row r="184" spans="1:26" ht="19.5" customHeight="1">
      <c r="A184" s="19">
        <f>SUBTOTAL(103,$C$5:C184)</f>
        <v>180</v>
      </c>
      <c r="B184" s="20" t="s">
        <v>194</v>
      </c>
      <c r="C184" s="20" t="s">
        <v>210</v>
      </c>
      <c r="D184" s="21">
        <v>1</v>
      </c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5"/>
      <c r="X184" s="25">
        <v>4</v>
      </c>
      <c r="Y184" s="25">
        <f t="shared" si="2"/>
        <v>350</v>
      </c>
      <c r="Z184" s="1"/>
    </row>
    <row r="185" spans="1:26" ht="19.5" customHeight="1">
      <c r="A185" s="19">
        <f>SUBTOTAL(103,$C$5:C185)</f>
        <v>181</v>
      </c>
      <c r="B185" s="20" t="s">
        <v>194</v>
      </c>
      <c r="C185" s="20" t="s">
        <v>211</v>
      </c>
      <c r="D185" s="21">
        <v>5</v>
      </c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5"/>
      <c r="X185" s="25"/>
      <c r="Y185" s="25">
        <f t="shared" si="2"/>
        <v>750</v>
      </c>
      <c r="Z185" s="25"/>
    </row>
    <row r="186" spans="1:26" ht="19.5" customHeight="1">
      <c r="A186" s="19">
        <f>SUBTOTAL(103,$C$5:C186)</f>
        <v>182</v>
      </c>
      <c r="B186" s="20" t="s">
        <v>194</v>
      </c>
      <c r="C186" s="20" t="s">
        <v>212</v>
      </c>
      <c r="D186" s="21"/>
      <c r="E186" s="21"/>
      <c r="F186" s="21"/>
      <c r="G186" s="21"/>
      <c r="H186" s="21"/>
      <c r="I186" s="21"/>
      <c r="J186" s="21"/>
      <c r="K186" s="21">
        <v>1</v>
      </c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5"/>
      <c r="X186" s="25"/>
      <c r="Y186" s="25">
        <f t="shared" si="2"/>
        <v>3000</v>
      </c>
      <c r="Z186" s="25"/>
    </row>
    <row r="187" spans="1:26" ht="19.5" customHeight="1">
      <c r="A187" s="19">
        <f>SUBTOTAL(103,$C$5:C187)</f>
        <v>183</v>
      </c>
      <c r="B187" s="20" t="s">
        <v>194</v>
      </c>
      <c r="C187" s="20" t="s">
        <v>213</v>
      </c>
      <c r="D187" s="21">
        <v>6</v>
      </c>
      <c r="E187" s="21"/>
      <c r="F187" s="21">
        <v>1</v>
      </c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5"/>
      <c r="X187" s="25">
        <v>4</v>
      </c>
      <c r="Y187" s="25">
        <f t="shared" si="2"/>
        <v>1400</v>
      </c>
      <c r="Z187" s="25"/>
    </row>
    <row r="188" spans="1:26" ht="19.5" customHeight="1">
      <c r="A188" s="19">
        <f>SUBTOTAL(103,$C$5:C188)</f>
        <v>184</v>
      </c>
      <c r="B188" s="20" t="s">
        <v>194</v>
      </c>
      <c r="C188" s="20" t="s">
        <v>214</v>
      </c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5"/>
      <c r="X188" s="25"/>
      <c r="Y188" s="25">
        <f t="shared" si="2"/>
        <v>0</v>
      </c>
      <c r="Z188" s="25"/>
    </row>
    <row r="189" spans="1:26" ht="19.5" customHeight="1">
      <c r="A189" s="19">
        <f>SUBTOTAL(103,$C$5:C189)</f>
        <v>185</v>
      </c>
      <c r="B189" s="20" t="s">
        <v>194</v>
      </c>
      <c r="C189" s="20" t="s">
        <v>215</v>
      </c>
      <c r="D189" s="21">
        <v>10</v>
      </c>
      <c r="E189" s="21">
        <v>1</v>
      </c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5"/>
      <c r="X189" s="25"/>
      <c r="Y189" s="25">
        <f t="shared" si="2"/>
        <v>2000</v>
      </c>
      <c r="Z189" s="25"/>
    </row>
    <row r="190" spans="1:26" ht="19.5" customHeight="1">
      <c r="A190" s="19">
        <f>SUBTOTAL(103,$C$5:C190)</f>
        <v>186</v>
      </c>
      <c r="B190" s="20" t="s">
        <v>194</v>
      </c>
      <c r="C190" s="20" t="s">
        <v>216</v>
      </c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5"/>
      <c r="X190" s="25"/>
      <c r="Y190" s="25">
        <f t="shared" si="2"/>
        <v>0</v>
      </c>
      <c r="Z190" s="25"/>
    </row>
    <row r="191" spans="1:26" ht="19.5" customHeight="1">
      <c r="A191" s="19">
        <f>SUBTOTAL(103,$C$5:C191)</f>
        <v>187</v>
      </c>
      <c r="B191" s="20" t="s">
        <v>194</v>
      </c>
      <c r="C191" s="20" t="s">
        <v>217</v>
      </c>
      <c r="D191" s="21">
        <v>15</v>
      </c>
      <c r="E191" s="21"/>
      <c r="F191" s="21"/>
      <c r="G191" s="21"/>
      <c r="H191" s="21"/>
      <c r="I191" s="21">
        <v>5</v>
      </c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5"/>
      <c r="X191" s="25">
        <v>8</v>
      </c>
      <c r="Y191" s="25">
        <f t="shared" si="2"/>
        <v>4150</v>
      </c>
      <c r="Z191" s="25"/>
    </row>
    <row r="192" spans="1:26" ht="19.5" customHeight="1">
      <c r="A192" s="19">
        <f>SUBTOTAL(103,$C$5:C192)</f>
        <v>188</v>
      </c>
      <c r="B192" s="20" t="s">
        <v>194</v>
      </c>
      <c r="C192" s="20" t="s">
        <v>83</v>
      </c>
      <c r="D192" s="21">
        <v>10</v>
      </c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>
        <v>100</v>
      </c>
      <c r="R192" s="21"/>
      <c r="S192" s="21"/>
      <c r="T192" s="21"/>
      <c r="U192" s="21"/>
      <c r="V192" s="21"/>
      <c r="W192" s="25"/>
      <c r="X192" s="25">
        <v>5</v>
      </c>
      <c r="Y192" s="25">
        <f t="shared" si="2"/>
        <v>4750</v>
      </c>
      <c r="Z192" s="1"/>
    </row>
    <row r="193" spans="1:26" ht="19.5" customHeight="1">
      <c r="A193" s="19">
        <f>SUBTOTAL(103,$C$5:C193)</f>
        <v>189</v>
      </c>
      <c r="B193" s="20" t="s">
        <v>194</v>
      </c>
      <c r="C193" s="20" t="s">
        <v>218</v>
      </c>
      <c r="D193" s="21"/>
      <c r="E193" s="21"/>
      <c r="F193" s="21"/>
      <c r="G193" s="21"/>
      <c r="H193" s="21"/>
      <c r="I193" s="21"/>
      <c r="J193" s="21"/>
      <c r="K193" s="21">
        <v>2</v>
      </c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5"/>
      <c r="X193" s="25">
        <v>4</v>
      </c>
      <c r="Y193" s="25">
        <f t="shared" si="2"/>
        <v>6200</v>
      </c>
      <c r="Z193" s="1"/>
    </row>
    <row r="194" spans="1:26" ht="19.5" customHeight="1">
      <c r="A194" s="19">
        <f>SUBTOTAL(103,$C$5:C194)</f>
        <v>190</v>
      </c>
      <c r="B194" s="20" t="s">
        <v>194</v>
      </c>
      <c r="C194" s="20" t="s">
        <v>219</v>
      </c>
      <c r="D194" s="21">
        <v>1</v>
      </c>
      <c r="E194" s="21"/>
      <c r="F194" s="21"/>
      <c r="G194" s="21"/>
      <c r="H194" s="21"/>
      <c r="I194" s="21"/>
      <c r="J194" s="21"/>
      <c r="K194" s="21"/>
      <c r="L194" s="21"/>
      <c r="M194" s="21"/>
      <c r="N194" s="21">
        <v>1</v>
      </c>
      <c r="O194" s="21"/>
      <c r="P194" s="21"/>
      <c r="Q194" s="21"/>
      <c r="R194" s="21"/>
      <c r="S194" s="21"/>
      <c r="T194" s="21"/>
      <c r="U194" s="21"/>
      <c r="V194" s="21"/>
      <c r="W194" s="25"/>
      <c r="X194" s="25"/>
      <c r="Y194" s="25">
        <f t="shared" si="2"/>
        <v>2150</v>
      </c>
      <c r="Z194" s="25"/>
    </row>
    <row r="195" spans="1:26" ht="19.5" customHeight="1">
      <c r="A195" s="19">
        <f>SUBTOTAL(103,$C$5:C195)</f>
        <v>191</v>
      </c>
      <c r="B195" s="20" t="s">
        <v>194</v>
      </c>
      <c r="C195" s="20" t="s">
        <v>220</v>
      </c>
      <c r="D195" s="21">
        <v>4</v>
      </c>
      <c r="E195" s="21">
        <v>1</v>
      </c>
      <c r="F195" s="21"/>
      <c r="G195" s="21">
        <v>2</v>
      </c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5"/>
      <c r="X195" s="25"/>
      <c r="Y195" s="25">
        <f t="shared" si="2"/>
        <v>1500</v>
      </c>
      <c r="Z195" s="25"/>
    </row>
    <row r="196" spans="1:26" ht="19.5" customHeight="1">
      <c r="A196" s="19">
        <f>SUBTOTAL(103,$C$5:C196)</f>
        <v>192</v>
      </c>
      <c r="B196" s="20" t="s">
        <v>194</v>
      </c>
      <c r="C196" s="20" t="s">
        <v>221</v>
      </c>
      <c r="D196" s="21">
        <v>5</v>
      </c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>
        <v>50</v>
      </c>
      <c r="R196" s="21"/>
      <c r="S196" s="21"/>
      <c r="T196" s="21"/>
      <c r="U196" s="21"/>
      <c r="V196" s="21"/>
      <c r="W196" s="25"/>
      <c r="X196" s="25"/>
      <c r="Y196" s="25">
        <f t="shared" si="2"/>
        <v>2250</v>
      </c>
      <c r="Z196" s="25"/>
    </row>
    <row r="197" spans="1:26" ht="19.5" customHeight="1">
      <c r="A197" s="19">
        <f>SUBTOTAL(103,$C$5:C197)</f>
        <v>193</v>
      </c>
      <c r="B197" s="20" t="s">
        <v>194</v>
      </c>
      <c r="C197" s="20" t="s">
        <v>222</v>
      </c>
      <c r="D197" s="21">
        <v>6</v>
      </c>
      <c r="E197" s="21"/>
      <c r="F197" s="21"/>
      <c r="G197" s="21"/>
      <c r="H197" s="21"/>
      <c r="I197" s="21"/>
      <c r="J197" s="21"/>
      <c r="K197" s="21">
        <v>1</v>
      </c>
      <c r="L197" s="21"/>
      <c r="M197" s="21"/>
      <c r="N197" s="21"/>
      <c r="O197" s="21"/>
      <c r="P197" s="21"/>
      <c r="Q197" s="21">
        <v>60</v>
      </c>
      <c r="R197" s="21"/>
      <c r="S197" s="21"/>
      <c r="T197" s="21"/>
      <c r="U197" s="21"/>
      <c r="V197" s="21"/>
      <c r="W197" s="25"/>
      <c r="X197" s="25">
        <v>4</v>
      </c>
      <c r="Y197" s="25">
        <f t="shared" si="2"/>
        <v>5900</v>
      </c>
      <c r="Z197" s="25"/>
    </row>
    <row r="198" spans="1:26" ht="19.5" customHeight="1">
      <c r="A198" s="19">
        <f>SUBTOTAL(103,$C$5:C198)</f>
        <v>194</v>
      </c>
      <c r="B198" s="20" t="s">
        <v>194</v>
      </c>
      <c r="C198" s="20" t="s">
        <v>223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5"/>
      <c r="X198" s="25"/>
      <c r="Y198" s="25">
        <f aca="true" t="shared" si="3" ref="Y198:Y228">D198*150+E198*500+F198*300+G198*200+I198*300+K198*3000+L198*200+M198*500+N198*2000+O198*15+P198*500+Q198*30+R198*6000+S198*3000+T198*5000+U198*1500+V198*2500+W198*3500+X198*50</f>
        <v>0</v>
      </c>
      <c r="Z198" s="25"/>
    </row>
    <row r="199" spans="1:26" ht="19.5" customHeight="1">
      <c r="A199" s="19">
        <f>SUBTOTAL(103,$C$5:C199)</f>
        <v>195</v>
      </c>
      <c r="B199" s="20" t="s">
        <v>194</v>
      </c>
      <c r="C199" s="20" t="s">
        <v>224</v>
      </c>
      <c r="D199" s="21">
        <v>10</v>
      </c>
      <c r="E199" s="21"/>
      <c r="F199" s="21"/>
      <c r="G199" s="21">
        <v>7</v>
      </c>
      <c r="H199" s="21"/>
      <c r="I199" s="21"/>
      <c r="J199" s="21"/>
      <c r="K199" s="21">
        <v>1</v>
      </c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5"/>
      <c r="X199" s="25">
        <v>2</v>
      </c>
      <c r="Y199" s="25">
        <f t="shared" si="3"/>
        <v>6000</v>
      </c>
      <c r="Z199" s="25"/>
    </row>
    <row r="200" spans="1:26" ht="19.5" customHeight="1">
      <c r="A200" s="19">
        <f>SUBTOTAL(103,$C$5:C200)</f>
        <v>196</v>
      </c>
      <c r="B200" s="20" t="s">
        <v>194</v>
      </c>
      <c r="C200" s="20" t="s">
        <v>225</v>
      </c>
      <c r="D200" s="21">
        <v>14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5"/>
      <c r="X200" s="25"/>
      <c r="Y200" s="25">
        <f t="shared" si="3"/>
        <v>2100</v>
      </c>
      <c r="Z200" s="25"/>
    </row>
    <row r="201" spans="1:26" ht="19.5" customHeight="1">
      <c r="A201" s="19">
        <f>SUBTOTAL(103,$C$5:C201)</f>
        <v>197</v>
      </c>
      <c r="B201" s="20" t="s">
        <v>194</v>
      </c>
      <c r="C201" s="20" t="s">
        <v>226</v>
      </c>
      <c r="D201" s="21">
        <v>2</v>
      </c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5"/>
      <c r="X201" s="25">
        <v>2</v>
      </c>
      <c r="Y201" s="25">
        <f t="shared" si="3"/>
        <v>400</v>
      </c>
      <c r="Z201" s="25"/>
    </row>
    <row r="202" spans="1:26" ht="19.5" customHeight="1">
      <c r="A202" s="19">
        <f>SUBTOTAL(103,$C$5:C202)</f>
        <v>198</v>
      </c>
      <c r="B202" s="20" t="s">
        <v>194</v>
      </c>
      <c r="C202" s="20" t="s">
        <v>227</v>
      </c>
      <c r="D202" s="21">
        <v>10</v>
      </c>
      <c r="E202" s="21"/>
      <c r="F202" s="21"/>
      <c r="G202" s="21">
        <v>3</v>
      </c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5"/>
      <c r="X202" s="25">
        <v>10</v>
      </c>
      <c r="Y202" s="25">
        <f t="shared" si="3"/>
        <v>2600</v>
      </c>
      <c r="Z202" s="25"/>
    </row>
    <row r="203" spans="1:26" ht="19.5" customHeight="1">
      <c r="A203" s="19">
        <f>SUBTOTAL(103,$C$5:C203)</f>
        <v>199</v>
      </c>
      <c r="B203" s="20" t="s">
        <v>194</v>
      </c>
      <c r="C203" s="20" t="s">
        <v>228</v>
      </c>
      <c r="D203" s="21">
        <v>1</v>
      </c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5"/>
      <c r="X203" s="25">
        <v>8</v>
      </c>
      <c r="Y203" s="25">
        <f t="shared" si="3"/>
        <v>550</v>
      </c>
      <c r="Z203" s="25"/>
    </row>
    <row r="204" spans="1:26" ht="19.5" customHeight="1">
      <c r="A204" s="19">
        <f>SUBTOTAL(103,$C$5:C204)</f>
        <v>200</v>
      </c>
      <c r="B204" s="20" t="s">
        <v>194</v>
      </c>
      <c r="C204" s="20" t="s">
        <v>229</v>
      </c>
      <c r="D204" s="21"/>
      <c r="E204" s="21"/>
      <c r="F204" s="21"/>
      <c r="G204" s="21"/>
      <c r="H204" s="21"/>
      <c r="I204" s="21"/>
      <c r="J204" s="21"/>
      <c r="K204" s="21">
        <v>2</v>
      </c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5"/>
      <c r="X204" s="25">
        <v>8</v>
      </c>
      <c r="Y204" s="25">
        <f t="shared" si="3"/>
        <v>6400</v>
      </c>
      <c r="Z204" s="25"/>
    </row>
    <row r="205" spans="1:26" ht="19.5" customHeight="1">
      <c r="A205" s="19">
        <f>SUBTOTAL(103,$C$5:C205)</f>
        <v>201</v>
      </c>
      <c r="B205" s="20" t="s">
        <v>194</v>
      </c>
      <c r="C205" s="20" t="s">
        <v>230</v>
      </c>
      <c r="D205" s="21">
        <v>4</v>
      </c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5"/>
      <c r="X205" s="25">
        <v>5</v>
      </c>
      <c r="Y205" s="25">
        <f t="shared" si="3"/>
        <v>850</v>
      </c>
      <c r="Z205" s="25"/>
    </row>
    <row r="206" spans="1:26" ht="19.5" customHeight="1">
      <c r="A206" s="19">
        <f>SUBTOTAL(103,$C$5:C206)</f>
        <v>202</v>
      </c>
      <c r="B206" s="20" t="s">
        <v>194</v>
      </c>
      <c r="C206" s="20" t="s">
        <v>231</v>
      </c>
      <c r="D206" s="21">
        <v>5</v>
      </c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5"/>
      <c r="X206" s="25">
        <v>4</v>
      </c>
      <c r="Y206" s="25">
        <f t="shared" si="3"/>
        <v>950</v>
      </c>
      <c r="Z206" s="25"/>
    </row>
    <row r="207" spans="1:26" ht="19.5" customHeight="1">
      <c r="A207" s="19">
        <f>SUBTOTAL(103,$C$5:C207)</f>
        <v>203</v>
      </c>
      <c r="B207" s="20" t="s">
        <v>194</v>
      </c>
      <c r="C207" s="20" t="s">
        <v>232</v>
      </c>
      <c r="D207" s="21">
        <v>5</v>
      </c>
      <c r="E207" s="21"/>
      <c r="F207" s="21"/>
      <c r="G207" s="21"/>
      <c r="H207" s="21"/>
      <c r="I207" s="21"/>
      <c r="J207" s="21"/>
      <c r="K207" s="21">
        <v>1</v>
      </c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5"/>
      <c r="X207" s="25">
        <v>3</v>
      </c>
      <c r="Y207" s="25">
        <f t="shared" si="3"/>
        <v>3900</v>
      </c>
      <c r="Z207" s="25"/>
    </row>
    <row r="208" spans="1:26" ht="19.5" customHeight="1">
      <c r="A208" s="19">
        <f>SUBTOTAL(103,$C$5:C208)</f>
        <v>204</v>
      </c>
      <c r="B208" s="20" t="s">
        <v>194</v>
      </c>
      <c r="C208" s="20" t="s">
        <v>233</v>
      </c>
      <c r="D208" s="21">
        <v>10</v>
      </c>
      <c r="E208" s="21"/>
      <c r="F208" s="21"/>
      <c r="G208" s="21">
        <v>1</v>
      </c>
      <c r="H208" s="21"/>
      <c r="I208" s="21"/>
      <c r="J208" s="21"/>
      <c r="K208" s="21"/>
      <c r="L208" s="21"/>
      <c r="M208" s="21"/>
      <c r="N208" s="21"/>
      <c r="O208" s="21">
        <v>10</v>
      </c>
      <c r="P208" s="21"/>
      <c r="Q208" s="21"/>
      <c r="R208" s="21"/>
      <c r="S208" s="21"/>
      <c r="T208" s="21"/>
      <c r="U208" s="21"/>
      <c r="V208" s="21"/>
      <c r="W208" s="25"/>
      <c r="X208" s="25">
        <v>10</v>
      </c>
      <c r="Y208" s="25">
        <f t="shared" si="3"/>
        <v>2350</v>
      </c>
      <c r="Z208" s="25"/>
    </row>
    <row r="209" spans="1:26" ht="19.5" customHeight="1">
      <c r="A209" s="19">
        <f>SUBTOTAL(103,$C$5:C209)</f>
        <v>205</v>
      </c>
      <c r="B209" s="20" t="s">
        <v>194</v>
      </c>
      <c r="C209" s="20" t="s">
        <v>234</v>
      </c>
      <c r="D209" s="21">
        <v>4</v>
      </c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5"/>
      <c r="X209" s="25"/>
      <c r="Y209" s="25">
        <f t="shared" si="3"/>
        <v>600</v>
      </c>
      <c r="Z209" s="25"/>
    </row>
    <row r="210" spans="1:26" ht="19.5" customHeight="1">
      <c r="A210" s="19">
        <f>SUBTOTAL(103,$C$5:C210)</f>
        <v>206</v>
      </c>
      <c r="B210" s="20" t="s">
        <v>194</v>
      </c>
      <c r="C210" s="20" t="s">
        <v>235</v>
      </c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5"/>
      <c r="X210" s="25"/>
      <c r="Y210" s="25">
        <f t="shared" si="3"/>
        <v>0</v>
      </c>
      <c r="Z210" s="25"/>
    </row>
    <row r="211" spans="1:26" ht="19.5" customHeight="1">
      <c r="A211" s="19">
        <f>SUBTOTAL(103,$C$5:C211)</f>
        <v>207</v>
      </c>
      <c r="B211" s="20" t="s">
        <v>194</v>
      </c>
      <c r="C211" s="20" t="s">
        <v>236</v>
      </c>
      <c r="D211" s="21">
        <v>8</v>
      </c>
      <c r="E211" s="21"/>
      <c r="F211" s="21"/>
      <c r="G211" s="21"/>
      <c r="H211" s="21"/>
      <c r="I211" s="21">
        <v>5</v>
      </c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5"/>
      <c r="X211" s="25"/>
      <c r="Y211" s="25">
        <f t="shared" si="3"/>
        <v>2700</v>
      </c>
      <c r="Z211" s="1"/>
    </row>
    <row r="212" spans="1:26" ht="19.5" customHeight="1">
      <c r="A212" s="19">
        <f>SUBTOTAL(103,$C$5:C212)</f>
        <v>208</v>
      </c>
      <c r="B212" s="20" t="s">
        <v>194</v>
      </c>
      <c r="C212" s="20" t="s">
        <v>237</v>
      </c>
      <c r="D212" s="21">
        <v>2</v>
      </c>
      <c r="E212" s="21">
        <v>1</v>
      </c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5"/>
      <c r="X212" s="25"/>
      <c r="Y212" s="25">
        <f t="shared" si="3"/>
        <v>800</v>
      </c>
      <c r="Z212" s="25"/>
    </row>
    <row r="213" spans="1:26" ht="19.5" customHeight="1">
      <c r="A213" s="19">
        <f>SUBTOTAL(103,$C$5:C213)</f>
        <v>209</v>
      </c>
      <c r="B213" s="20" t="s">
        <v>194</v>
      </c>
      <c r="C213" s="20" t="s">
        <v>238</v>
      </c>
      <c r="D213" s="21">
        <v>5</v>
      </c>
      <c r="E213" s="21"/>
      <c r="F213" s="21"/>
      <c r="G213" s="21">
        <v>2</v>
      </c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5"/>
      <c r="X213" s="25">
        <v>6</v>
      </c>
      <c r="Y213" s="25">
        <f t="shared" si="3"/>
        <v>1450</v>
      </c>
      <c r="Z213" s="25"/>
    </row>
    <row r="214" spans="1:26" ht="19.5" customHeight="1">
      <c r="A214" s="19">
        <f>SUBTOTAL(103,$C$5:C214)</f>
        <v>210</v>
      </c>
      <c r="B214" s="20" t="s">
        <v>194</v>
      </c>
      <c r="C214" s="20" t="s">
        <v>239</v>
      </c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5"/>
      <c r="X214" s="25"/>
      <c r="Y214" s="25">
        <f t="shared" si="3"/>
        <v>0</v>
      </c>
      <c r="Z214" s="1"/>
    </row>
    <row r="215" spans="1:26" ht="19.5" customHeight="1">
      <c r="A215" s="19">
        <f>SUBTOTAL(103,$C$5:C215)</f>
        <v>211</v>
      </c>
      <c r="B215" s="20" t="s">
        <v>194</v>
      </c>
      <c r="C215" s="20" t="s">
        <v>240</v>
      </c>
      <c r="D215" s="21">
        <v>3</v>
      </c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5"/>
      <c r="X215" s="25">
        <v>4</v>
      </c>
      <c r="Y215" s="25">
        <f t="shared" si="3"/>
        <v>650</v>
      </c>
      <c r="Z215" s="25"/>
    </row>
    <row r="216" spans="1:26" ht="19.5" customHeight="1">
      <c r="A216" s="19">
        <f>SUBTOTAL(103,$C$5:C216)</f>
        <v>212</v>
      </c>
      <c r="B216" s="20" t="s">
        <v>194</v>
      </c>
      <c r="C216" s="20" t="s">
        <v>241</v>
      </c>
      <c r="D216" s="21">
        <v>4</v>
      </c>
      <c r="E216" s="21"/>
      <c r="F216" s="21"/>
      <c r="G216" s="21">
        <v>2</v>
      </c>
      <c r="H216" s="21"/>
      <c r="I216" s="21"/>
      <c r="J216" s="21"/>
      <c r="K216" s="21">
        <v>1</v>
      </c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5"/>
      <c r="X216" s="25">
        <v>8</v>
      </c>
      <c r="Y216" s="25">
        <f t="shared" si="3"/>
        <v>4400</v>
      </c>
      <c r="Z216" s="25"/>
    </row>
    <row r="217" spans="1:26" ht="19.5" customHeight="1">
      <c r="A217" s="19">
        <f>SUBTOTAL(103,$C$5:C217)</f>
        <v>213</v>
      </c>
      <c r="B217" s="20" t="s">
        <v>194</v>
      </c>
      <c r="C217" s="20" t="s">
        <v>242</v>
      </c>
      <c r="D217" s="21">
        <v>3</v>
      </c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>
        <v>5</v>
      </c>
      <c r="P217" s="21"/>
      <c r="Q217" s="21"/>
      <c r="R217" s="21"/>
      <c r="S217" s="21"/>
      <c r="T217" s="21"/>
      <c r="U217" s="21"/>
      <c r="V217" s="21"/>
      <c r="W217" s="25"/>
      <c r="X217" s="25">
        <v>4</v>
      </c>
      <c r="Y217" s="25">
        <f t="shared" si="3"/>
        <v>725</v>
      </c>
      <c r="Z217" s="25"/>
    </row>
    <row r="218" spans="1:26" ht="19.5" customHeight="1">
      <c r="A218" s="19">
        <f>SUBTOTAL(103,$C$5:C218)</f>
        <v>214</v>
      </c>
      <c r="B218" s="20" t="s">
        <v>194</v>
      </c>
      <c r="C218" s="20" t="s">
        <v>243</v>
      </c>
      <c r="D218" s="21">
        <v>4</v>
      </c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5"/>
      <c r="X218" s="25">
        <v>5</v>
      </c>
      <c r="Y218" s="25">
        <f t="shared" si="3"/>
        <v>850</v>
      </c>
      <c r="Z218" s="25"/>
    </row>
    <row r="219" spans="1:26" ht="19.5" customHeight="1">
      <c r="A219" s="19">
        <f>SUBTOTAL(103,$C$5:C219)</f>
        <v>215</v>
      </c>
      <c r="B219" s="20" t="s">
        <v>194</v>
      </c>
      <c r="C219" s="20" t="s">
        <v>244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5"/>
      <c r="X219" s="25"/>
      <c r="Y219" s="25">
        <f t="shared" si="3"/>
        <v>0</v>
      </c>
      <c r="Z219" s="25"/>
    </row>
    <row r="220" spans="1:26" ht="19.5" customHeight="1">
      <c r="A220" s="19">
        <f>SUBTOTAL(103,$C$5:C220)</f>
        <v>216</v>
      </c>
      <c r="B220" s="20" t="s">
        <v>194</v>
      </c>
      <c r="C220" s="20" t="s">
        <v>245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5"/>
      <c r="X220" s="25"/>
      <c r="Y220" s="25">
        <f t="shared" si="3"/>
        <v>0</v>
      </c>
      <c r="Z220" s="25"/>
    </row>
    <row r="221" spans="1:26" ht="19.5" customHeight="1">
      <c r="A221" s="19">
        <f>SUBTOTAL(103,$C$5:C221)</f>
        <v>217</v>
      </c>
      <c r="B221" s="20" t="s">
        <v>194</v>
      </c>
      <c r="C221" s="20" t="s">
        <v>246</v>
      </c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5"/>
      <c r="X221" s="25"/>
      <c r="Y221" s="25">
        <f t="shared" si="3"/>
        <v>0</v>
      </c>
      <c r="Z221" s="25"/>
    </row>
    <row r="222" spans="1:26" ht="19.5" customHeight="1">
      <c r="A222" s="19">
        <f>SUBTOTAL(103,$C$5:C222)</f>
        <v>218</v>
      </c>
      <c r="B222" s="20" t="s">
        <v>194</v>
      </c>
      <c r="C222" s="20" t="s">
        <v>247</v>
      </c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5"/>
      <c r="X222" s="25"/>
      <c r="Y222" s="25">
        <f t="shared" si="3"/>
        <v>0</v>
      </c>
      <c r="Z222" s="25"/>
    </row>
    <row r="223" spans="1:26" ht="19.5" customHeight="1">
      <c r="A223" s="19">
        <f>SUBTOTAL(103,$C$5:C223)</f>
        <v>219</v>
      </c>
      <c r="B223" s="20" t="s">
        <v>194</v>
      </c>
      <c r="C223" s="20" t="s">
        <v>248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5"/>
      <c r="X223" s="25"/>
      <c r="Y223" s="25">
        <f t="shared" si="3"/>
        <v>0</v>
      </c>
      <c r="Z223" s="25"/>
    </row>
    <row r="224" spans="1:26" ht="19.5" customHeight="1">
      <c r="A224" s="19">
        <f>SUBTOTAL(103,$C$5:C224)</f>
        <v>220</v>
      </c>
      <c r="B224" s="20" t="s">
        <v>194</v>
      </c>
      <c r="C224" s="20" t="s">
        <v>249</v>
      </c>
      <c r="D224" s="21">
        <v>4</v>
      </c>
      <c r="E224" s="21"/>
      <c r="F224" s="21"/>
      <c r="G224" s="21"/>
      <c r="H224" s="21"/>
      <c r="I224" s="21">
        <v>10</v>
      </c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5"/>
      <c r="X224" s="25">
        <v>6</v>
      </c>
      <c r="Y224" s="25">
        <f t="shared" si="3"/>
        <v>3900</v>
      </c>
      <c r="Z224" s="25"/>
    </row>
    <row r="225" spans="1:26" ht="19.5" customHeight="1">
      <c r="A225" s="19">
        <f>SUBTOTAL(103,$C$5:C225)</f>
        <v>221</v>
      </c>
      <c r="B225" s="20" t="s">
        <v>194</v>
      </c>
      <c r="C225" s="20" t="s">
        <v>250</v>
      </c>
      <c r="D225" s="21">
        <v>8</v>
      </c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5"/>
      <c r="X225" s="25"/>
      <c r="Y225" s="25">
        <f t="shared" si="3"/>
        <v>1200</v>
      </c>
      <c r="Z225" s="25"/>
    </row>
    <row r="226" spans="1:26" ht="19.5" customHeight="1">
      <c r="A226" s="19">
        <f>SUBTOTAL(103,$C$5:C226)</f>
        <v>222</v>
      </c>
      <c r="B226" s="20" t="s">
        <v>194</v>
      </c>
      <c r="C226" s="20" t="s">
        <v>251</v>
      </c>
      <c r="D226" s="21">
        <v>6</v>
      </c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5"/>
      <c r="X226" s="25"/>
      <c r="Y226" s="25">
        <f t="shared" si="3"/>
        <v>900</v>
      </c>
      <c r="Z226" s="25"/>
    </row>
    <row r="227" spans="1:26" ht="19.5" customHeight="1">
      <c r="A227" s="19">
        <f>SUBTOTAL(103,$C$5:C227)</f>
        <v>223</v>
      </c>
      <c r="B227" s="20" t="s">
        <v>194</v>
      </c>
      <c r="C227" s="20" t="s">
        <v>252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5"/>
      <c r="X227" s="25"/>
      <c r="Y227" s="25">
        <f t="shared" si="3"/>
        <v>0</v>
      </c>
      <c r="Z227" s="25"/>
    </row>
    <row r="228" spans="1:26" ht="19.5" customHeight="1">
      <c r="A228" s="19"/>
      <c r="B228" s="20" t="s">
        <v>253</v>
      </c>
      <c r="C228" s="20"/>
      <c r="D228" s="29">
        <f>SUBTOTAL(109,D5:D227)</f>
        <v>701.7</v>
      </c>
      <c r="E228" s="29">
        <f aca="true" t="shared" si="4" ref="E228:X228">SUBTOTAL(109,E5:E227)</f>
        <v>13</v>
      </c>
      <c r="F228" s="29">
        <f t="shared" si="4"/>
        <v>11</v>
      </c>
      <c r="G228" s="29">
        <f t="shared" si="4"/>
        <v>62</v>
      </c>
      <c r="H228" s="29">
        <f t="shared" si="4"/>
        <v>0</v>
      </c>
      <c r="I228" s="29">
        <f t="shared" si="4"/>
        <v>238</v>
      </c>
      <c r="J228" s="29">
        <f t="shared" si="4"/>
        <v>0</v>
      </c>
      <c r="K228" s="29">
        <f t="shared" si="4"/>
        <v>37</v>
      </c>
      <c r="L228" s="29">
        <f t="shared" si="4"/>
        <v>16</v>
      </c>
      <c r="M228" s="29">
        <f t="shared" si="4"/>
        <v>81</v>
      </c>
      <c r="N228" s="29">
        <f t="shared" si="4"/>
        <v>1</v>
      </c>
      <c r="O228" s="29">
        <f t="shared" si="4"/>
        <v>902</v>
      </c>
      <c r="P228" s="29">
        <f t="shared" si="4"/>
        <v>71</v>
      </c>
      <c r="Q228" s="29">
        <f aca="true" t="shared" si="5" ref="Q228:Y228">SUBTOTAL(109,Q5:Q227)</f>
        <v>642</v>
      </c>
      <c r="R228" s="29">
        <f t="shared" si="5"/>
        <v>1</v>
      </c>
      <c r="S228" s="29">
        <f t="shared" si="5"/>
        <v>8</v>
      </c>
      <c r="T228" s="29">
        <f t="shared" si="5"/>
        <v>0</v>
      </c>
      <c r="U228" s="29">
        <f t="shared" si="5"/>
        <v>1</v>
      </c>
      <c r="V228" s="29">
        <f t="shared" si="5"/>
        <v>0</v>
      </c>
      <c r="W228" s="29">
        <f t="shared" si="5"/>
        <v>0</v>
      </c>
      <c r="X228" s="29">
        <f t="shared" si="5"/>
        <v>504</v>
      </c>
      <c r="Y228" s="25">
        <f t="shared" si="3"/>
        <v>480545</v>
      </c>
      <c r="Z228" s="25"/>
    </row>
    <row r="229" spans="4:24" ht="13.5">
      <c r="D229" s="30">
        <f>D228*0.015</f>
        <v>10.525500000000001</v>
      </c>
      <c r="E229" s="30">
        <f>E228*0.05</f>
        <v>0.65</v>
      </c>
      <c r="F229" s="30">
        <f>F228*0.03</f>
        <v>0.32999999999999996</v>
      </c>
      <c r="G229" s="30">
        <f>G228*0.02</f>
        <v>1.24</v>
      </c>
      <c r="I229" s="30">
        <f>I228*0.03</f>
        <v>7.14</v>
      </c>
      <c r="K229" s="30">
        <f>K228*0.3</f>
        <v>11.1</v>
      </c>
      <c r="L229" s="30">
        <f>L228*0.02</f>
        <v>0.32</v>
      </c>
      <c r="M229" s="30">
        <f>M228*0.05</f>
        <v>4.05</v>
      </c>
      <c r="N229" s="30">
        <f>N228*0.2</f>
        <v>0.2</v>
      </c>
      <c r="O229" s="30">
        <f>O228*0.0015</f>
        <v>1.353</v>
      </c>
      <c r="P229" s="30">
        <f>P228*0.05</f>
        <v>3.5500000000000003</v>
      </c>
      <c r="Q229" s="30">
        <f>Q228*0.003</f>
        <v>1.926</v>
      </c>
      <c r="R229" s="30">
        <f>R228*0.6</f>
        <v>0.6</v>
      </c>
      <c r="S229" s="30">
        <f>S228*0.3</f>
        <v>2.4</v>
      </c>
      <c r="U229" s="30">
        <f>U228*0.15</f>
        <v>0.15</v>
      </c>
      <c r="X229" s="30">
        <f>X228*0.005</f>
        <v>2.52</v>
      </c>
    </row>
  </sheetData>
  <sheetProtection/>
  <autoFilter ref="A4:Z229"/>
  <mergeCells count="26">
    <mergeCell ref="A1:Z1"/>
    <mergeCell ref="D2:X2"/>
    <mergeCell ref="U3:W3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X3:X4"/>
    <mergeCell ref="Y2:Y4"/>
    <mergeCell ref="Z2:Z4"/>
  </mergeCells>
  <printOptions horizontalCentered="1"/>
  <pageMargins left="0.75" right="0.75" top="0.67" bottom="0.79" header="0.31" footer="0.51"/>
  <pageSetup fitToHeight="0" fitToWidth="1" horizontalDpi="600" verticalDpi="600" orientation="landscape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SheetLayoutView="100" workbookViewId="0" topLeftCell="A4">
      <selection activeCell="A24" sqref="A24:N30"/>
    </sheetView>
  </sheetViews>
  <sheetFormatPr defaultColWidth="9.00390625" defaultRowHeight="15"/>
  <sheetData>
    <row r="1" spans="1:14" ht="13.5">
      <c r="A1" s="3" t="s">
        <v>254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3.5">
      <c r="A8" s="4" t="s">
        <v>255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4" spans="1:14" ht="13.5">
      <c r="A14" s="6" t="s">
        <v>256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2" customFormat="1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s="2" customFormat="1" ht="13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s="2" customFormat="1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" customFormat="1" ht="19.5" customHeight="1">
      <c r="A24" s="7" t="s">
        <v>257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s="2" customFormat="1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2" customFormat="1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</sheetData>
  <sheetProtection/>
  <mergeCells count="4">
    <mergeCell ref="A1:N7"/>
    <mergeCell ref="A8:N9"/>
    <mergeCell ref="A14:N23"/>
    <mergeCell ref="A24:N30"/>
  </mergeCells>
  <printOptions/>
  <pageMargins left="0.75" right="0.75" top="1" bottom="1" header="0.51" footer="0.51"/>
  <pageSetup fitToHeight="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zoomScaleSheetLayoutView="100" workbookViewId="0" topLeftCell="A1">
      <selection activeCell="A1" sqref="A1:A16"/>
    </sheetView>
  </sheetViews>
  <sheetFormatPr defaultColWidth="9.00390625" defaultRowHeight="15"/>
  <sheetData>
    <row r="1" ht="13.5">
      <c r="A1" s="1" t="s">
        <v>258</v>
      </c>
    </row>
    <row r="2" ht="13.5">
      <c r="A2" s="1" t="s">
        <v>259</v>
      </c>
    </row>
    <row r="3" ht="13.5">
      <c r="A3" s="1" t="s">
        <v>258</v>
      </c>
    </row>
    <row r="4" ht="13.5">
      <c r="A4" s="1" t="s">
        <v>259</v>
      </c>
    </row>
    <row r="5" ht="13.5">
      <c r="A5" s="1" t="s">
        <v>260</v>
      </c>
    </row>
    <row r="6" ht="13.5">
      <c r="A6" s="1" t="s">
        <v>259</v>
      </c>
    </row>
    <row r="7" ht="13.5">
      <c r="A7" s="1" t="s">
        <v>258</v>
      </c>
    </row>
    <row r="8" ht="13.5">
      <c r="A8" s="1" t="s">
        <v>258</v>
      </c>
    </row>
    <row r="9" ht="13.5">
      <c r="A9" s="1" t="s">
        <v>258</v>
      </c>
    </row>
    <row r="10" ht="13.5">
      <c r="A10" s="1" t="s">
        <v>258</v>
      </c>
    </row>
    <row r="11" ht="13.5">
      <c r="A11" s="1" t="s">
        <v>258</v>
      </c>
    </row>
    <row r="12" ht="13.5">
      <c r="A12" s="1" t="s">
        <v>258</v>
      </c>
    </row>
    <row r="13" ht="13.5">
      <c r="A13" s="1" t="s">
        <v>258</v>
      </c>
    </row>
    <row r="14" ht="13.5">
      <c r="A14" s="1" t="s">
        <v>258</v>
      </c>
    </row>
    <row r="15" ht="13.5">
      <c r="A15" s="1" t="s">
        <v>258</v>
      </c>
    </row>
    <row r="16" ht="13.5">
      <c r="A16" s="1" t="s">
        <v>258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wangyongming</dc:creator>
  <cp:keywords/>
  <dc:description/>
  <cp:lastModifiedBy>青色年华</cp:lastModifiedBy>
  <dcterms:created xsi:type="dcterms:W3CDTF">2017-05-07T01:09:50Z</dcterms:created>
  <dcterms:modified xsi:type="dcterms:W3CDTF">2018-11-27T12:55:32Z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