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35" windowHeight="8667" tabRatio="695" firstSheet="2" activeTab="2"/>
  </bookViews>
  <sheets>
    <sheet name="含第二批中央专项项目任务清单" sheetId="1" r:id="rId1"/>
    <sheet name="第二批中央专项分配计划5750+300" sheetId="2" r:id="rId2"/>
    <sheet name="第二批中央专项重新分配计划5750+300" sheetId="3" r:id="rId3"/>
  </sheets>
  <definedNames>
    <definedName name="_xlnm.Print_Titles" localSheetId="0">'含第二批中央专项项目任务清单'!$1:$5</definedName>
    <definedName name="_xlnm.Print_Area" localSheetId="0">'含第二批中央专项项目任务清单'!$A$1:$M$92</definedName>
    <definedName name="_xlnm.Print_Titles" localSheetId="1">'第二批中央专项分配计划5750+300'!$1:$5</definedName>
    <definedName name="_xlnm.Print_Area" localSheetId="1">'第二批中央专项分配计划5750+300'!$A$1:$M$92</definedName>
    <definedName name="_xlnm.Print_Titles" localSheetId="2">'第二批中央专项重新分配计划5750+300'!$1:$2</definedName>
    <definedName name="_xlnm.Print_Area" localSheetId="2">'第二批中央专项重新分配计划5750+300'!$A$1:$E$9</definedName>
  </definedNames>
  <calcPr fullCalcOnLoad="1"/>
</workbook>
</file>

<file path=xl/sharedStrings.xml><?xml version="1.0" encoding="utf-8"?>
<sst xmlns="http://schemas.openxmlformats.org/spreadsheetml/2006/main" count="481" uniqueCount="167">
  <si>
    <t>原州区2020年统筹整合使用财政涉农资金整合分配表</t>
  </si>
  <si>
    <t>填报单位（盖章）： 固原市原州区财政局                                                                  2020.5.31</t>
  </si>
  <si>
    <t>序号</t>
  </si>
  <si>
    <t>项目名称</t>
  </si>
  <si>
    <t>资金来源</t>
  </si>
  <si>
    <t>使用单位</t>
  </si>
  <si>
    <t>项目库资金规模</t>
  </si>
  <si>
    <t>小 计</t>
  </si>
  <si>
    <t>截止5月31日已落实或安排到位的资金</t>
  </si>
  <si>
    <t>未落实短缺 资金</t>
  </si>
  <si>
    <t>备注</t>
  </si>
  <si>
    <t>中央财政扶贫专项</t>
  </si>
  <si>
    <t>自治区扶贫专项</t>
  </si>
  <si>
    <t>脱贫攻坚地方债</t>
  </si>
  <si>
    <t>福利彩票基金</t>
  </si>
  <si>
    <t>涉农专项</t>
  </si>
  <si>
    <t>总   计</t>
  </si>
  <si>
    <t>农业农村局合计</t>
  </si>
  <si>
    <t>一、</t>
  </si>
  <si>
    <t>2020年产业到户项目</t>
  </si>
  <si>
    <t>1000万未拨付</t>
  </si>
  <si>
    <t>2020年农村产业扶贫到户项目</t>
  </si>
  <si>
    <t>中央财政专项扶贫资金</t>
  </si>
  <si>
    <t>农业农村局</t>
  </si>
  <si>
    <t>二</t>
  </si>
  <si>
    <t>2020年产业发展项目</t>
  </si>
  <si>
    <t>(一)</t>
  </si>
  <si>
    <t>蔬菜产业</t>
  </si>
  <si>
    <t>2020年露地冷凉蔬菜基地建设</t>
  </si>
  <si>
    <t>自治区专项扶贫资金</t>
  </si>
  <si>
    <t>2020年设施蔬菜种苗补贴</t>
  </si>
  <si>
    <t>2020年移民温室园区棚膜配套</t>
  </si>
  <si>
    <t>(二)</t>
  </si>
  <si>
    <t>草畜产业</t>
  </si>
  <si>
    <t>2019年见犊补母项目</t>
  </si>
  <si>
    <t>产粮大县奖励资金</t>
  </si>
  <si>
    <t>2020年肉牛“见犊补母”</t>
  </si>
  <si>
    <t>2019年饲草料加工调制项目</t>
  </si>
  <si>
    <t>2020年饲草料调制</t>
  </si>
  <si>
    <t>中央资金875未拨付</t>
  </si>
  <si>
    <t>自治区398万元未拨</t>
  </si>
  <si>
    <t>2020年肉牛出户入场</t>
  </si>
  <si>
    <t>自治区120未拨</t>
  </si>
  <si>
    <t>固原市“四个一”一棵草试验示范推广项目</t>
  </si>
  <si>
    <t>农业生产发展资金</t>
  </si>
  <si>
    <t>一二三产200万元未拨</t>
  </si>
  <si>
    <t>(三)</t>
  </si>
  <si>
    <t>农民科技教育</t>
  </si>
  <si>
    <t>2020年原州区精准脱贫能力实用技术培训</t>
  </si>
  <si>
    <t>2020年高素质农民培育</t>
  </si>
  <si>
    <t>(四)</t>
  </si>
  <si>
    <t>旱作农业</t>
  </si>
  <si>
    <t>2020年春秋覆膜</t>
  </si>
  <si>
    <t>2020年残膜回收利用项目</t>
  </si>
  <si>
    <t>420万未拨付（三产）</t>
  </si>
  <si>
    <t>2020年推广旱作节水农业技术</t>
  </si>
  <si>
    <t>农作物秸秆综合利用</t>
  </si>
  <si>
    <t>农业资源及生态保护补助资金</t>
  </si>
  <si>
    <t>(五)</t>
  </si>
  <si>
    <t>地方特色产业</t>
  </si>
  <si>
    <t>2020年原州区小杂粮项目</t>
  </si>
  <si>
    <t>(六)</t>
  </si>
  <si>
    <t>农村改革与产业化经营</t>
  </si>
  <si>
    <t>2020年发展壮大村集体经济项目资金</t>
  </si>
  <si>
    <t>农村综合改革转移支付</t>
  </si>
  <si>
    <t>农田建设项目</t>
  </si>
  <si>
    <t>农技推广体系改造建设</t>
  </si>
  <si>
    <t>自然资源局合计</t>
  </si>
  <si>
    <t>一</t>
  </si>
  <si>
    <t>原州区贫困片区林业优势特色产业项目</t>
  </si>
  <si>
    <t>固原市原州区贫困村2020年“四个一”经济林示范推广项目</t>
  </si>
  <si>
    <t>自然资源局</t>
  </si>
  <si>
    <t>中央562万元；自治区62万元未拨付</t>
  </si>
  <si>
    <t>固原市原州区贫困村庭院经济林项目</t>
  </si>
  <si>
    <t>六盘山重点生态功能区降雨量 400mm以上区域原州区2020年退化林分改造及补植补造项目</t>
  </si>
  <si>
    <t>林业改革资金</t>
  </si>
  <si>
    <t>中央财政林业科技推广项目--山楂新品种繁育及栽培技术示范项目</t>
  </si>
  <si>
    <t>水务局合计</t>
  </si>
  <si>
    <t>高效节水灌溉</t>
  </si>
  <si>
    <t>2019年彭堡镇别庄村高效节水灌溉续建工程</t>
  </si>
  <si>
    <t>水务局</t>
  </si>
  <si>
    <t>2019年原州区头营镇二营村高效节水灌溉续建工程</t>
  </si>
  <si>
    <t>水土保持</t>
  </si>
  <si>
    <t>2019年原州区炭山乡古湾坡耕地水土流失综合治理续建项目</t>
  </si>
  <si>
    <t>2019年原州区淤地坝除险加固续建工程</t>
  </si>
  <si>
    <t>2019年淤地坝工程维修养护续建工程</t>
  </si>
  <si>
    <t>三</t>
  </si>
  <si>
    <t>山洪灾害防治项目</t>
  </si>
  <si>
    <t>2019年原州区戴堡沟治理续建工程</t>
  </si>
  <si>
    <t>四</t>
  </si>
  <si>
    <t>农村饮水安全提升巩固提升项目</t>
  </si>
  <si>
    <t>4060万未拨</t>
  </si>
  <si>
    <t>原州区2020年农村饮水安全巩固提升工程</t>
  </si>
  <si>
    <t>水利发展资金</t>
  </si>
  <si>
    <t>住房城乡建设和交通局合计</t>
  </si>
  <si>
    <t>扶贫道路建设、水毁抢修工程项目</t>
  </si>
  <si>
    <t>住房城乡建设和交通局</t>
  </si>
  <si>
    <t>（一）</t>
  </si>
  <si>
    <t>2019年21条扶贫村组道路续建项目</t>
  </si>
  <si>
    <t>自治区360万元未拨付。中央429万未拨付</t>
  </si>
  <si>
    <t>（二）</t>
  </si>
  <si>
    <t>2019年17条扶贫道路续建项目</t>
  </si>
  <si>
    <t>4909万元内含计划安排的1097万元其中农综改革资金420万及公路资金677万元（未拨付）</t>
  </si>
  <si>
    <t>2019年续建道路水毁抢修工程</t>
  </si>
  <si>
    <t>贫困村道路水毁维修工程</t>
  </si>
  <si>
    <t>中央100万元未拨付</t>
  </si>
  <si>
    <t>（四）</t>
  </si>
  <si>
    <t>2020年扶贫道路建设（4条）</t>
  </si>
  <si>
    <t>440万+调整抢修600万元自治区专项扶贫资金+中央185万元</t>
  </si>
  <si>
    <t>二、</t>
  </si>
  <si>
    <t>联户巷道硬化项目</t>
  </si>
  <si>
    <t>2019年11条扶贫连户巷道续建硬化项目</t>
  </si>
  <si>
    <t>中央572未拨</t>
  </si>
  <si>
    <t>2020年11条农村联户道路硬化工程</t>
  </si>
  <si>
    <t>中央3402万元未拨</t>
  </si>
  <si>
    <t>三、</t>
  </si>
  <si>
    <t>2019年危房危窑改造续建项目</t>
  </si>
  <si>
    <t>（一）2019年危房危窑改造续建项目</t>
  </si>
  <si>
    <t>（二）2020危房改造项目</t>
  </si>
  <si>
    <t>农村危房改造补助资金</t>
  </si>
  <si>
    <t>（三）人均住房面积未达到脱贫攻坚标准补面积项目</t>
  </si>
  <si>
    <t>四、</t>
  </si>
  <si>
    <t>农村人居环境整治项目</t>
  </si>
  <si>
    <t>2020年农村人居环境整治项目</t>
  </si>
  <si>
    <t>扶贫办合计</t>
  </si>
  <si>
    <t>2020年雨露计划</t>
  </si>
  <si>
    <t>扶贫办</t>
  </si>
  <si>
    <t>干部培训</t>
  </si>
  <si>
    <t>扶贫贷款贴息</t>
  </si>
  <si>
    <t>1500万元未拨付</t>
  </si>
  <si>
    <t>风险补偿金</t>
  </si>
  <si>
    <t>人社局合计</t>
  </si>
  <si>
    <t>精准脱贫能力技能培训</t>
  </si>
  <si>
    <t>2019年续建精准脱贫能力技能培训</t>
  </si>
  <si>
    <t>人社局</t>
  </si>
  <si>
    <t>2020年精准脱贫能力技能培训</t>
  </si>
  <si>
    <t>脱贫致富带头人培训</t>
  </si>
  <si>
    <t>2020年脱贫致富带头人培训</t>
  </si>
  <si>
    <t>发改局</t>
  </si>
  <si>
    <t>固原市原州区"十三五"光伏扶贫项目</t>
  </si>
  <si>
    <t>中央资金1000万元未拨付</t>
  </si>
  <si>
    <t>填表说明：</t>
  </si>
  <si>
    <t>1、项目类别包括：农业生产发展类、农村基础设施建设类、雨露计划、扶贫贷款贴息、资产收益扶贫、壮大村集体收入、扶贫保、技能培训、扶贫产业担保基金和风险补偿金。</t>
  </si>
  <si>
    <t>2、资金来源包括：中央20项、自治区17项、市级安排资金、县级安排资金。</t>
  </si>
  <si>
    <t>3、补助标准：涉及到到户补助时填写，不涉及不填写。</t>
  </si>
  <si>
    <t>4、实施地点：涉及到村到户项目，具体填写到村。</t>
  </si>
  <si>
    <t>4、主要内容：填写项目实施主要内容；</t>
  </si>
  <si>
    <t>5、年度任务：填写项目年度具体内容，涉及续建项目填写当年实施任务。</t>
  </si>
  <si>
    <t xml:space="preserve">6、备注：如涉及项目资金的请注明是否为建档立卡贫困村、已脱贫销号村巩固提升工程 、有贫困人口的非贫困村；如涉及到户补助的请注明是否为建档立卡贫困户、非建档立卡贫困人口；如对农民专业合作组织 农业产业化龙头企业 致富带头人等支持的请注明是否与建档立卡贫困户建立密切的利益联系机制、是否为非建档立卡贫困人口  </t>
  </si>
  <si>
    <t>填报单位（盖章）： 固原市原州区财政局                                                                  2020.6.1</t>
  </si>
  <si>
    <r>
      <t>短缺 资金</t>
    </r>
    <r>
      <rPr>
        <sz val="12"/>
        <rFont val="黑体"/>
        <family val="3"/>
      </rPr>
      <t>（不含拟计划分配的第二批中央专项6050万元）</t>
    </r>
  </si>
  <si>
    <t>第二批中央专项扶贫资金拟分配计划</t>
  </si>
  <si>
    <t xml:space="preserve">原州区2020年中央专项扶贫资金（第二、三批）计划安排表 </t>
  </si>
  <si>
    <t>项目类别</t>
  </si>
  <si>
    <t>项目建设内容</t>
  </si>
  <si>
    <t>本次（第二批）中央专项扶贫资金计划安排（万元）</t>
  </si>
  <si>
    <t>总    计</t>
  </si>
  <si>
    <t>新建</t>
  </si>
  <si>
    <t>实施“四个一”经济林示范推广种植1324.3亩，其中柯庄村465.6亩，冯庄村325.4亩，张易镇田堡村533.3亩。</t>
  </si>
  <si>
    <t>续建</t>
  </si>
  <si>
    <t>原州区11个乡镇扶贫村组道路续建项目</t>
  </si>
  <si>
    <t>2019年贫困村道路水毁维修续建工程</t>
  </si>
  <si>
    <t>农村道路修补路面，维修桥涵、边沟等共计325.27公里</t>
  </si>
  <si>
    <t>2019年11个乡镇连户巷道续建项目</t>
  </si>
  <si>
    <t>2020年12条扶贫道路建设</t>
  </si>
  <si>
    <t>新建原州区11个乡镇贫困村道路硬化项目</t>
  </si>
  <si>
    <t>新建3米以下11各乡镇农村联户道路项目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</si>
</sst>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134">
    <font>
      <sz val="11"/>
      <color theme="1"/>
      <name val="等线"/>
      <family val="0"/>
    </font>
    <font>
      <sz val="11"/>
      <name val="宋体"/>
      <family val="0"/>
    </font>
    <font>
      <sz val="12"/>
      <name val="等线"/>
      <family val="0"/>
    </font>
    <font>
      <sz val="18"/>
      <name val="等线"/>
      <family val="0"/>
    </font>
    <font>
      <b/>
      <sz val="12"/>
      <name val="楷体"/>
      <family val="3"/>
    </font>
    <font>
      <b/>
      <sz val="11"/>
      <color indexed="8"/>
      <name val="等线"/>
      <family val="0"/>
    </font>
    <font>
      <sz val="12"/>
      <name val="仿宋_GB2312"/>
      <family val="3"/>
    </font>
    <font>
      <b/>
      <sz val="12"/>
      <name val="等线"/>
      <family val="0"/>
    </font>
    <font>
      <b/>
      <sz val="16"/>
      <name val="等线"/>
      <family val="0"/>
    </font>
    <font>
      <sz val="22"/>
      <name val="方正小标宋_GBK"/>
      <family val="4"/>
    </font>
    <font>
      <sz val="12"/>
      <name val="黑体"/>
      <family val="3"/>
    </font>
    <font>
      <b/>
      <sz val="14"/>
      <name val="黑体"/>
      <family val="3"/>
    </font>
    <font>
      <sz val="11"/>
      <name val="仿宋_GB2312"/>
      <family val="3"/>
    </font>
    <font>
      <sz val="14"/>
      <name val="等线"/>
      <family val="0"/>
    </font>
    <font>
      <sz val="16"/>
      <name val="等线"/>
      <family val="0"/>
    </font>
    <font>
      <b/>
      <sz val="14"/>
      <name val="楷体"/>
      <family val="3"/>
    </font>
    <font>
      <sz val="10"/>
      <name val="等线"/>
      <family val="0"/>
    </font>
    <font>
      <sz val="12"/>
      <color indexed="10"/>
      <name val="等线"/>
      <family val="0"/>
    </font>
    <font>
      <sz val="11"/>
      <name val="等线"/>
      <family val="0"/>
    </font>
    <font>
      <b/>
      <sz val="12"/>
      <name val="仿宋_GB2312"/>
      <family val="3"/>
    </font>
    <font>
      <b/>
      <sz val="14"/>
      <name val="等线"/>
      <family val="0"/>
    </font>
    <font>
      <b/>
      <sz val="16"/>
      <color indexed="10"/>
      <name val="等线"/>
      <family val="0"/>
    </font>
    <font>
      <b/>
      <sz val="20"/>
      <name val="方正小标宋_GBK"/>
      <family val="4"/>
    </font>
    <font>
      <sz val="20"/>
      <name val="方正小标宋_GBK"/>
      <family val="4"/>
    </font>
    <font>
      <sz val="11"/>
      <name val="方正小标宋_GBK"/>
      <family val="4"/>
    </font>
    <font>
      <sz val="14"/>
      <name val="方正小标宋_GBK"/>
      <family val="4"/>
    </font>
    <font>
      <b/>
      <sz val="14"/>
      <name val="方正小标宋_GBK"/>
      <family val="4"/>
    </font>
    <font>
      <b/>
      <sz val="14"/>
      <name val="仿宋_GB2312"/>
      <family val="3"/>
    </font>
    <font>
      <sz val="14"/>
      <name val="黑体"/>
      <family val="3"/>
    </font>
    <font>
      <b/>
      <sz val="12"/>
      <name val="黑体"/>
      <family val="3"/>
    </font>
    <font>
      <sz val="11"/>
      <name val="黑体"/>
      <family val="3"/>
    </font>
    <font>
      <b/>
      <sz val="11"/>
      <name val="黑体"/>
      <family val="3"/>
    </font>
    <font>
      <b/>
      <sz val="18"/>
      <name val="黑体"/>
      <family val="3"/>
    </font>
    <font>
      <b/>
      <sz val="16"/>
      <name val="黑体"/>
      <family val="3"/>
    </font>
    <font>
      <b/>
      <sz val="16"/>
      <name val="仿宋"/>
      <family val="3"/>
    </font>
    <font>
      <b/>
      <sz val="10"/>
      <name val="仿宋_GB2312"/>
      <family val="3"/>
    </font>
    <font>
      <sz val="10"/>
      <name val="仿宋_GB2312"/>
      <family val="3"/>
    </font>
    <font>
      <b/>
      <sz val="11"/>
      <name val="仿宋_GB2312"/>
      <family val="3"/>
    </font>
    <font>
      <b/>
      <sz val="12"/>
      <name val="楷体_GB2312"/>
      <family val="3"/>
    </font>
    <font>
      <b/>
      <sz val="11"/>
      <name val="楷体_GB2312"/>
      <family val="3"/>
    </font>
    <font>
      <sz val="11"/>
      <name val="楷体_GB2312"/>
      <family val="3"/>
    </font>
    <font>
      <b/>
      <sz val="14"/>
      <name val="楷体_GB2312"/>
      <family val="3"/>
    </font>
    <font>
      <sz val="14"/>
      <name val="仿宋_GB2312"/>
      <family val="3"/>
    </font>
    <font>
      <b/>
      <sz val="12"/>
      <color indexed="10"/>
      <name val="仿宋_GB2312"/>
      <family val="3"/>
    </font>
    <font>
      <sz val="12"/>
      <color indexed="10"/>
      <name val="仿宋_GB2312"/>
      <family val="3"/>
    </font>
    <font>
      <sz val="11"/>
      <color indexed="10"/>
      <name val="仿宋_GB2312"/>
      <family val="3"/>
    </font>
    <font>
      <b/>
      <sz val="14"/>
      <color indexed="10"/>
      <name val="仿宋_GB2312"/>
      <family val="3"/>
    </font>
    <font>
      <sz val="12"/>
      <name val="仿宋"/>
      <family val="3"/>
    </font>
    <font>
      <b/>
      <sz val="12"/>
      <name val="仿宋"/>
      <family val="3"/>
    </font>
    <font>
      <b/>
      <sz val="14"/>
      <name val="仿宋"/>
      <family val="3"/>
    </font>
    <font>
      <b/>
      <sz val="11"/>
      <name val="楷体"/>
      <family val="3"/>
    </font>
    <font>
      <sz val="12"/>
      <name val="楷体"/>
      <family val="3"/>
    </font>
    <font>
      <b/>
      <sz val="18"/>
      <name val="仿宋"/>
      <family val="3"/>
    </font>
    <font>
      <sz val="16"/>
      <name val="黑体"/>
      <family val="3"/>
    </font>
    <font>
      <b/>
      <sz val="16"/>
      <name val="仿宋_GB2312"/>
      <family val="3"/>
    </font>
    <font>
      <b/>
      <sz val="9"/>
      <name val="仿宋_GB2312"/>
      <family val="3"/>
    </font>
    <font>
      <b/>
      <sz val="16"/>
      <name val="楷体_GB2312"/>
      <family val="3"/>
    </font>
    <font>
      <b/>
      <sz val="10"/>
      <name val="楷体"/>
      <family val="3"/>
    </font>
    <font>
      <b/>
      <sz val="10"/>
      <name val="楷体_GB2312"/>
      <family val="3"/>
    </font>
    <font>
      <b/>
      <sz val="16"/>
      <color indexed="10"/>
      <name val="方正小标宋_GBK"/>
      <family val="4"/>
    </font>
    <font>
      <b/>
      <sz val="16"/>
      <color indexed="10"/>
      <name val="仿宋_GB2312"/>
      <family val="3"/>
    </font>
    <font>
      <sz val="16"/>
      <color indexed="10"/>
      <name val="黑体"/>
      <family val="3"/>
    </font>
    <font>
      <b/>
      <sz val="16"/>
      <color indexed="10"/>
      <name val="黑体"/>
      <family val="3"/>
    </font>
    <font>
      <sz val="16"/>
      <color indexed="10"/>
      <name val="楷体"/>
      <family val="3"/>
    </font>
    <font>
      <sz val="16"/>
      <color indexed="10"/>
      <name val="仿宋_GB2312"/>
      <family val="3"/>
    </font>
    <font>
      <sz val="14"/>
      <color indexed="10"/>
      <name val="仿宋_GB2312"/>
      <family val="3"/>
    </font>
    <font>
      <b/>
      <sz val="16"/>
      <color indexed="10"/>
      <name val="楷体"/>
      <family val="3"/>
    </font>
    <font>
      <b/>
      <sz val="14"/>
      <color indexed="10"/>
      <name val="楷体"/>
      <family val="3"/>
    </font>
    <font>
      <b/>
      <sz val="10"/>
      <name val="等线"/>
      <family val="0"/>
    </font>
    <font>
      <b/>
      <sz val="14"/>
      <color indexed="10"/>
      <name val="等线"/>
      <family val="0"/>
    </font>
    <font>
      <b/>
      <sz val="14"/>
      <color indexed="10"/>
      <name val="黑体"/>
      <family val="3"/>
    </font>
    <font>
      <b/>
      <sz val="10"/>
      <name val="黑体"/>
      <family val="3"/>
    </font>
    <font>
      <b/>
      <sz val="9"/>
      <name val="楷体"/>
      <family val="3"/>
    </font>
    <font>
      <b/>
      <sz val="9"/>
      <color indexed="10"/>
      <name val="仿宋_GB2312"/>
      <family val="3"/>
    </font>
    <font>
      <sz val="11"/>
      <color indexed="10"/>
      <name val="等线"/>
      <family val="0"/>
    </font>
    <font>
      <sz val="11"/>
      <color indexed="8"/>
      <name val="等线"/>
      <family val="0"/>
    </font>
    <font>
      <sz val="18"/>
      <color indexed="54"/>
      <name val="等线 Light"/>
      <family val="0"/>
    </font>
    <font>
      <sz val="11"/>
      <color indexed="16"/>
      <name val="等线"/>
      <family val="0"/>
    </font>
    <font>
      <sz val="11"/>
      <color indexed="8"/>
      <name val="Tahoma"/>
      <family val="2"/>
    </font>
    <font>
      <b/>
      <sz val="11"/>
      <color indexed="54"/>
      <name val="等线"/>
      <family val="0"/>
    </font>
    <font>
      <sz val="12"/>
      <name val="宋体"/>
      <family val="0"/>
    </font>
    <font>
      <sz val="11"/>
      <color indexed="62"/>
      <name val="等线"/>
      <family val="0"/>
    </font>
    <font>
      <sz val="11"/>
      <color indexed="42"/>
      <name val="等线"/>
      <family val="0"/>
    </font>
    <font>
      <sz val="9"/>
      <name val="宋体"/>
      <family val="0"/>
    </font>
    <font>
      <sz val="11"/>
      <color indexed="17"/>
      <name val="等线"/>
      <family val="0"/>
    </font>
    <font>
      <b/>
      <sz val="15"/>
      <color indexed="54"/>
      <name val="等线"/>
      <family val="0"/>
    </font>
    <font>
      <sz val="11"/>
      <color indexed="19"/>
      <name val="等线"/>
      <family val="0"/>
    </font>
    <font>
      <sz val="11"/>
      <color indexed="53"/>
      <name val="等线"/>
      <family val="0"/>
    </font>
    <font>
      <u val="single"/>
      <sz val="11"/>
      <color indexed="12"/>
      <name val="等线"/>
      <family val="0"/>
    </font>
    <font>
      <i/>
      <sz val="11"/>
      <color indexed="23"/>
      <name val="等线"/>
      <family val="0"/>
    </font>
    <font>
      <u val="single"/>
      <sz val="11"/>
      <color indexed="20"/>
      <name val="等线"/>
      <family val="0"/>
    </font>
    <font>
      <b/>
      <sz val="13"/>
      <color indexed="54"/>
      <name val="等线"/>
      <family val="0"/>
    </font>
    <font>
      <b/>
      <sz val="11"/>
      <color indexed="63"/>
      <name val="等线"/>
      <family val="0"/>
    </font>
    <font>
      <sz val="11"/>
      <color indexed="8"/>
      <name val="宋体"/>
      <family val="0"/>
    </font>
    <font>
      <b/>
      <sz val="11"/>
      <color indexed="53"/>
      <name val="等线"/>
      <family val="0"/>
    </font>
    <font>
      <b/>
      <sz val="11"/>
      <color indexed="42"/>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Tahoma"/>
      <family val="2"/>
    </font>
    <font>
      <sz val="11"/>
      <color theme="1"/>
      <name val="Calibri"/>
      <family val="0"/>
    </font>
    <font>
      <sz val="12"/>
      <color rgb="FFFF0000"/>
      <name val="等线"/>
      <family val="0"/>
    </font>
    <font>
      <b/>
      <sz val="16"/>
      <color rgb="FFFF0000"/>
      <name val="等线"/>
      <family val="0"/>
    </font>
    <font>
      <b/>
      <sz val="12"/>
      <color rgb="FFFF0000"/>
      <name val="仿宋_GB2312"/>
      <family val="3"/>
    </font>
    <font>
      <sz val="12"/>
      <color rgb="FFFF0000"/>
      <name val="仿宋_GB2312"/>
      <family val="3"/>
    </font>
    <font>
      <sz val="11"/>
      <color rgb="FFFF0000"/>
      <name val="仿宋_GB2312"/>
      <family val="3"/>
    </font>
    <font>
      <b/>
      <sz val="14"/>
      <color rgb="FFFF0000"/>
      <name val="仿宋_GB2312"/>
      <family val="3"/>
    </font>
    <font>
      <b/>
      <sz val="16"/>
      <color rgb="FFFF0000"/>
      <name val="方正小标宋_GBK"/>
      <family val="4"/>
    </font>
    <font>
      <b/>
      <sz val="16"/>
      <color rgb="FFFF0000"/>
      <name val="仿宋_GB2312"/>
      <family val="3"/>
    </font>
    <font>
      <sz val="16"/>
      <color rgb="FFFF0000"/>
      <name val="黑体"/>
      <family val="3"/>
    </font>
    <font>
      <b/>
      <sz val="16"/>
      <color rgb="FFFF0000"/>
      <name val="黑体"/>
      <family val="3"/>
    </font>
    <font>
      <sz val="16"/>
      <color rgb="FFFF0000"/>
      <name val="楷体"/>
      <family val="3"/>
    </font>
    <font>
      <sz val="16"/>
      <color rgb="FFFF0000"/>
      <name val="仿宋_GB2312"/>
      <family val="3"/>
    </font>
    <font>
      <sz val="14"/>
      <color rgb="FFFF0000"/>
      <name val="仿宋_GB2312"/>
      <family val="3"/>
    </font>
    <font>
      <b/>
      <sz val="16"/>
      <color rgb="FFFF0000"/>
      <name val="楷体"/>
      <family val="3"/>
    </font>
    <font>
      <b/>
      <sz val="14"/>
      <color rgb="FFFF0000"/>
      <name val="楷体"/>
      <family val="3"/>
    </font>
    <font>
      <b/>
      <sz val="14"/>
      <color rgb="FFFF0000"/>
      <name val="等线"/>
      <family val="0"/>
    </font>
    <font>
      <b/>
      <sz val="14"/>
      <color rgb="FFFF0000"/>
      <name val="黑体"/>
      <family val="3"/>
    </font>
    <font>
      <b/>
      <sz val="9"/>
      <color rgb="FFFF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42" fontId="75" fillId="0" borderId="0" applyFont="0" applyFill="0" applyBorder="0" applyAlignment="0" applyProtection="0"/>
    <xf numFmtId="0" fontId="0" fillId="2" borderId="0" applyNumberFormat="0" applyBorder="0" applyAlignment="0" applyProtection="0"/>
    <xf numFmtId="0" fontId="96" fillId="3" borderId="1" applyNumberFormat="0" applyAlignment="0" applyProtection="0"/>
    <xf numFmtId="44" fontId="75" fillId="0" borderId="0" applyFont="0" applyFill="0" applyBorder="0" applyAlignment="0" applyProtection="0"/>
    <xf numFmtId="41" fontId="75" fillId="0" borderId="0" applyFont="0" applyFill="0" applyBorder="0" applyAlignment="0" applyProtection="0"/>
    <xf numFmtId="0" fontId="0" fillId="4" borderId="0" applyNumberFormat="0" applyBorder="0" applyAlignment="0" applyProtection="0"/>
    <xf numFmtId="0" fontId="97" fillId="5" borderId="0" applyNumberFormat="0" applyBorder="0" applyAlignment="0" applyProtection="0"/>
    <xf numFmtId="43" fontId="75" fillId="0" borderId="0" applyFont="0" applyFill="0" applyBorder="0" applyAlignment="0" applyProtection="0"/>
    <xf numFmtId="0" fontId="98" fillId="6" borderId="0" applyNumberFormat="0" applyBorder="0" applyAlignment="0" applyProtection="0"/>
    <xf numFmtId="0" fontId="99" fillId="0" borderId="0" applyNumberFormat="0" applyFill="0" applyBorder="0" applyAlignment="0" applyProtection="0"/>
    <xf numFmtId="9" fontId="75" fillId="0" borderId="0" applyFont="0" applyFill="0" applyBorder="0" applyAlignment="0" applyProtection="0"/>
    <xf numFmtId="0" fontId="100" fillId="0" borderId="0" applyNumberFormat="0" applyFill="0" applyBorder="0" applyAlignment="0" applyProtection="0"/>
    <xf numFmtId="0" fontId="75" fillId="7" borderId="2" applyNumberFormat="0" applyFont="0" applyAlignment="0" applyProtection="0"/>
    <xf numFmtId="0" fontId="98" fillId="8" borderId="0" applyNumberFormat="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3" applyNumberFormat="0" applyFill="0" applyAlignment="0" applyProtection="0"/>
    <xf numFmtId="0" fontId="83" fillId="0" borderId="0">
      <alignment vertical="center"/>
      <protection/>
    </xf>
    <xf numFmtId="0" fontId="106" fillId="0" borderId="4" applyNumberFormat="0" applyFill="0" applyAlignment="0" applyProtection="0"/>
    <xf numFmtId="0" fontId="83" fillId="0" borderId="0">
      <alignment vertical="center"/>
      <protection/>
    </xf>
    <xf numFmtId="0" fontId="98" fillId="9" borderId="0" applyNumberFormat="0" applyBorder="0" applyAlignment="0" applyProtection="0"/>
    <xf numFmtId="0" fontId="101" fillId="0" borderId="5" applyNumberFormat="0" applyFill="0" applyAlignment="0" applyProtection="0"/>
    <xf numFmtId="0" fontId="98" fillId="10" borderId="0" applyNumberFormat="0" applyBorder="0" applyAlignment="0" applyProtection="0"/>
    <xf numFmtId="0" fontId="107" fillId="11" borderId="6" applyNumberFormat="0" applyAlignment="0" applyProtection="0"/>
    <xf numFmtId="0" fontId="108" fillId="11" borderId="1" applyNumberFormat="0" applyAlignment="0" applyProtection="0"/>
    <xf numFmtId="0" fontId="109" fillId="12" borderId="7" applyNumberFormat="0" applyAlignment="0" applyProtection="0"/>
    <xf numFmtId="0" fontId="0" fillId="13" borderId="0" applyNumberFormat="0" applyBorder="0" applyAlignment="0" applyProtection="0"/>
    <xf numFmtId="0" fontId="98" fillId="14" borderId="0" applyNumberFormat="0" applyBorder="0" applyAlignment="0" applyProtection="0"/>
    <xf numFmtId="0" fontId="110" fillId="0" borderId="8" applyNumberFormat="0" applyFill="0" applyAlignment="0" applyProtection="0"/>
    <xf numFmtId="0" fontId="111" fillId="0" borderId="9" applyNumberFormat="0" applyFill="0" applyAlignment="0" applyProtection="0"/>
    <xf numFmtId="0" fontId="112" fillId="15" borderId="0" applyNumberFormat="0" applyBorder="0" applyAlignment="0" applyProtection="0"/>
    <xf numFmtId="0" fontId="113" fillId="16" borderId="0" applyNumberFormat="0" applyBorder="0" applyAlignment="0" applyProtection="0"/>
    <xf numFmtId="0" fontId="80" fillId="0" borderId="0">
      <alignment vertical="center"/>
      <protection/>
    </xf>
    <xf numFmtId="0" fontId="0" fillId="17" borderId="0" applyNumberFormat="0" applyBorder="0" applyAlignment="0" applyProtection="0"/>
    <xf numFmtId="0" fontId="9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98" fillId="23" borderId="0" applyNumberFormat="0" applyBorder="0" applyAlignment="0" applyProtection="0"/>
    <xf numFmtId="0" fontId="93" fillId="0" borderId="0" applyProtection="0">
      <alignment/>
    </xf>
    <xf numFmtId="0" fontId="98" fillId="24" borderId="0" applyNumberFormat="0" applyBorder="0" applyAlignment="0" applyProtection="0"/>
    <xf numFmtId="0" fontId="83" fillId="0" borderId="0">
      <alignment vertical="center"/>
      <protection/>
    </xf>
    <xf numFmtId="0" fontId="83" fillId="0" borderId="0">
      <alignment vertical="center"/>
      <protection/>
    </xf>
    <xf numFmtId="0" fontId="0" fillId="25" borderId="0" applyNumberFormat="0" applyBorder="0" applyAlignment="0" applyProtection="0"/>
    <xf numFmtId="0" fontId="0" fillId="26" borderId="0" applyNumberFormat="0" applyBorder="0" applyAlignment="0" applyProtection="0"/>
    <xf numFmtId="0" fontId="98" fillId="27" borderId="0" applyNumberFormat="0" applyBorder="0" applyAlignment="0" applyProtection="0"/>
    <xf numFmtId="0" fontId="83" fillId="0" borderId="0">
      <alignment vertical="center"/>
      <protection/>
    </xf>
    <xf numFmtId="0" fontId="0"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83" fillId="0" borderId="0">
      <alignment vertical="center"/>
      <protection/>
    </xf>
    <xf numFmtId="0" fontId="83" fillId="0" borderId="0">
      <alignment vertical="center"/>
      <protection/>
    </xf>
    <xf numFmtId="0" fontId="0" fillId="31" borderId="0" applyNumberFormat="0" applyBorder="0" applyAlignment="0" applyProtection="0"/>
    <xf numFmtId="0" fontId="98" fillId="32" borderId="0" applyNumberFormat="0" applyBorder="0" applyAlignment="0" applyProtection="0"/>
    <xf numFmtId="0" fontId="78" fillId="0" borderId="0">
      <alignment vertical="center"/>
      <protection/>
    </xf>
    <xf numFmtId="0" fontId="114" fillId="0" borderId="0">
      <alignment vertical="center"/>
      <protection/>
    </xf>
    <xf numFmtId="0" fontId="78" fillId="0" borderId="0">
      <alignment vertical="center"/>
      <protection/>
    </xf>
    <xf numFmtId="0" fontId="9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93" fillId="0" borderId="0">
      <alignment/>
      <protection/>
    </xf>
    <xf numFmtId="0" fontId="93" fillId="0" borderId="0">
      <alignment/>
      <protection/>
    </xf>
    <xf numFmtId="0" fontId="115" fillId="0" borderId="0">
      <alignment/>
      <protection/>
    </xf>
    <xf numFmtId="0" fontId="93" fillId="0" borderId="0">
      <alignment vertical="center"/>
      <protection/>
    </xf>
    <xf numFmtId="0" fontId="83" fillId="0" borderId="0">
      <alignment vertical="center"/>
      <protection/>
    </xf>
  </cellStyleXfs>
  <cellXfs count="351">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2"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2" fillId="0" borderId="0" xfId="0" applyFont="1" applyFill="1" applyAlignment="1">
      <alignment wrapText="1"/>
    </xf>
    <xf numFmtId="0" fontId="111" fillId="0" borderId="0" xfId="0" applyNumberFormat="1" applyFont="1" applyAlignment="1">
      <alignment horizontal="center" vertical="center"/>
    </xf>
    <xf numFmtId="0" fontId="6" fillId="0" borderId="0" xfId="0" applyFont="1" applyFill="1" applyAlignment="1">
      <alignment horizontal="left"/>
    </xf>
    <xf numFmtId="0" fontId="7" fillId="0" borderId="0" xfId="0" applyFont="1" applyFill="1" applyAlignment="1">
      <alignment wrapText="1"/>
    </xf>
    <xf numFmtId="0" fontId="8" fillId="0" borderId="0" xfId="0" applyFont="1" applyFill="1" applyAlignment="1">
      <alignment horizontal="center" wrapText="1"/>
    </xf>
    <xf numFmtId="0" fontId="9" fillId="0" borderId="0" xfId="0" applyNumberFormat="1" applyFont="1" applyFill="1" applyAlignment="1">
      <alignment horizontal="center" vertical="center"/>
    </xf>
    <xf numFmtId="0" fontId="7" fillId="0" borderId="10"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1" fillId="0" borderId="11"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xf>
    <xf numFmtId="176" fontId="11" fillId="0" borderId="13"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176" fontId="12" fillId="0" borderId="10" xfId="0" applyNumberFormat="1" applyFont="1" applyFill="1" applyBorder="1" applyAlignment="1">
      <alignment horizontal="left" vertical="center" wrapText="1"/>
    </xf>
    <xf numFmtId="176"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176" fontId="12" fillId="0" borderId="10" xfId="0" applyNumberFormat="1" applyFont="1" applyFill="1" applyBorder="1" applyAlignment="1">
      <alignment vertical="center" wrapText="1"/>
    </xf>
    <xf numFmtId="176" fontId="12" fillId="0" borderId="10" xfId="0" applyNumberFormat="1" applyFont="1" applyFill="1" applyBorder="1" applyAlignment="1">
      <alignment horizontal="center" vertical="center" wrapText="1"/>
    </xf>
    <xf numFmtId="176" fontId="12" fillId="0" borderId="10" xfId="49" applyNumberFormat="1" applyFont="1" applyFill="1" applyBorder="1" applyAlignment="1">
      <alignment horizontal="center" vertical="center" wrapText="1"/>
      <protection/>
    </xf>
    <xf numFmtId="176" fontId="12" fillId="0" borderId="10" xfId="72" applyNumberFormat="1" applyFont="1" applyFill="1" applyBorder="1" applyAlignment="1">
      <alignment horizontal="left" vertical="center" wrapText="1"/>
      <protection/>
    </xf>
    <xf numFmtId="176" fontId="12" fillId="0" borderId="10" xfId="0" applyNumberFormat="1" applyFont="1" applyFill="1" applyBorder="1" applyAlignment="1">
      <alignment vertical="center" wrapText="1"/>
    </xf>
    <xf numFmtId="176" fontId="12" fillId="0" borderId="10" xfId="0" applyNumberFormat="1" applyFont="1" applyFill="1" applyBorder="1" applyAlignment="1">
      <alignment horizontal="center" vertical="center" wrapText="1"/>
    </xf>
    <xf numFmtId="176" fontId="12" fillId="0" borderId="10" xfId="72" applyNumberFormat="1" applyFont="1" applyFill="1" applyBorder="1" applyAlignment="1">
      <alignment vertical="center" wrapText="1"/>
      <protection/>
    </xf>
    <xf numFmtId="176" fontId="12" fillId="0" borderId="10" xfId="72" applyNumberFormat="1" applyFont="1" applyFill="1" applyBorder="1" applyAlignment="1">
      <alignment horizontal="center" vertical="center" wrapText="1"/>
      <protection/>
    </xf>
    <xf numFmtId="176" fontId="12" fillId="0" borderId="10" xfId="49" applyNumberFormat="1" applyFont="1" applyFill="1" applyBorder="1" applyAlignment="1">
      <alignment horizontal="center" vertical="center" wrapText="1"/>
      <protection/>
    </xf>
    <xf numFmtId="176" fontId="12" fillId="0" borderId="10" xfId="0" applyNumberFormat="1" applyFont="1" applyFill="1" applyBorder="1" applyAlignment="1">
      <alignment horizontal="center" vertical="center"/>
    </xf>
    <xf numFmtId="0" fontId="7" fillId="0" borderId="0" xfId="0" applyNumberFormat="1" applyFont="1" applyFill="1" applyAlignment="1">
      <alignment horizontal="center" vertical="center" wrapText="1"/>
    </xf>
    <xf numFmtId="0" fontId="6" fillId="0" borderId="0" xfId="0" applyFont="1" applyFill="1" applyAlignment="1">
      <alignment horizontal="left" wrapText="1"/>
    </xf>
    <xf numFmtId="0" fontId="7" fillId="0" borderId="0" xfId="0" applyFont="1" applyFill="1" applyAlignment="1">
      <alignment horizontal="left" wrapText="1"/>
    </xf>
    <xf numFmtId="0" fontId="2" fillId="0" borderId="0" xfId="0" applyFont="1" applyFill="1" applyBorder="1" applyAlignment="1">
      <alignment/>
    </xf>
    <xf numFmtId="0" fontId="13" fillId="0" borderId="0" xfId="0" applyFont="1" applyFill="1" applyAlignment="1">
      <alignment horizontal="center"/>
    </xf>
    <xf numFmtId="0" fontId="14" fillId="0" borderId="0" xfId="0" applyFont="1" applyFill="1" applyAlignment="1">
      <alignment/>
    </xf>
    <xf numFmtId="0" fontId="15" fillId="0" borderId="0" xfId="0" applyFont="1" applyFill="1" applyAlignment="1">
      <alignment/>
    </xf>
    <xf numFmtId="0" fontId="13" fillId="0" borderId="0" xfId="0" applyFont="1" applyFill="1" applyAlignment="1">
      <alignment/>
    </xf>
    <xf numFmtId="0" fontId="16" fillId="0" borderId="0" xfId="0" applyFont="1" applyFill="1" applyAlignment="1">
      <alignment/>
    </xf>
    <xf numFmtId="0" fontId="13" fillId="0" borderId="0" xfId="0" applyFont="1" applyFill="1" applyAlignment="1">
      <alignment/>
    </xf>
    <xf numFmtId="0" fontId="16" fillId="0" borderId="0" xfId="0" applyFont="1" applyFill="1" applyAlignment="1">
      <alignment/>
    </xf>
    <xf numFmtId="0" fontId="116" fillId="0" borderId="0" xfId="0" applyFont="1" applyFill="1" applyAlignment="1">
      <alignment/>
    </xf>
    <xf numFmtId="0" fontId="4" fillId="0" borderId="0" xfId="0" applyFont="1" applyFill="1" applyAlignment="1">
      <alignment/>
    </xf>
    <xf numFmtId="0" fontId="14" fillId="0" borderId="0" xfId="0" applyFont="1" applyFill="1" applyAlignment="1">
      <alignment/>
    </xf>
    <xf numFmtId="0" fontId="18" fillId="0" borderId="0" xfId="0" applyFont="1" applyFill="1" applyAlignment="1">
      <alignment/>
    </xf>
    <xf numFmtId="0" fontId="19" fillId="0" borderId="0" xfId="0" applyFont="1" applyFill="1" applyAlignment="1">
      <alignment horizontal="center" vertical="center"/>
    </xf>
    <xf numFmtId="0" fontId="12" fillId="0" borderId="0" xfId="0" applyFont="1" applyFill="1" applyAlignment="1">
      <alignment horizontal="center" vertical="center" wrapText="1"/>
    </xf>
    <xf numFmtId="177" fontId="7" fillId="0" borderId="0" xfId="0" applyNumberFormat="1" applyFont="1" applyFill="1" applyAlignment="1">
      <alignment/>
    </xf>
    <xf numFmtId="177" fontId="2" fillId="0" borderId="0" xfId="0" applyNumberFormat="1" applyFont="1" applyFill="1" applyAlignment="1">
      <alignment/>
    </xf>
    <xf numFmtId="177" fontId="13" fillId="0" borderId="0" xfId="0" applyNumberFormat="1" applyFont="1" applyFill="1" applyAlignment="1">
      <alignment/>
    </xf>
    <xf numFmtId="177" fontId="20" fillId="0" borderId="0" xfId="0" applyNumberFormat="1" applyFont="1" applyFill="1" applyAlignment="1">
      <alignment/>
    </xf>
    <xf numFmtId="0" fontId="117" fillId="33" borderId="0" xfId="0" applyFont="1" applyFill="1" applyAlignment="1">
      <alignment horizontal="center" wrapText="1"/>
    </xf>
    <xf numFmtId="176" fontId="19" fillId="0" borderId="0" xfId="0" applyNumberFormat="1" applyFont="1" applyFill="1" applyAlignment="1">
      <alignment horizontal="left"/>
    </xf>
    <xf numFmtId="176" fontId="6" fillId="0" borderId="0" xfId="0" applyNumberFormat="1" applyFont="1" applyFill="1" applyAlignment="1">
      <alignment horizontal="left"/>
    </xf>
    <xf numFmtId="176" fontId="12" fillId="0" borderId="0" xfId="0" applyNumberFormat="1" applyFont="1" applyFill="1" applyAlignment="1">
      <alignment horizontal="center" vertical="center" wrapText="1"/>
    </xf>
    <xf numFmtId="176" fontId="7" fillId="0" borderId="0" xfId="0" applyNumberFormat="1" applyFont="1" applyFill="1" applyAlignment="1">
      <alignment wrapText="1"/>
    </xf>
    <xf numFmtId="176" fontId="7" fillId="0" borderId="0" xfId="0" applyNumberFormat="1" applyFont="1" applyFill="1" applyAlignment="1">
      <alignment/>
    </xf>
    <xf numFmtId="176" fontId="2" fillId="0" borderId="0" xfId="0" applyNumberFormat="1" applyFont="1" applyFill="1" applyAlignment="1">
      <alignment/>
    </xf>
    <xf numFmtId="176" fontId="13" fillId="0" borderId="0" xfId="0" applyNumberFormat="1" applyFont="1" applyFill="1" applyAlignment="1">
      <alignment/>
    </xf>
    <xf numFmtId="176" fontId="20" fillId="0" borderId="0" xfId="0" applyNumberFormat="1" applyFont="1" applyFill="1" applyAlignment="1">
      <alignment/>
    </xf>
    <xf numFmtId="176" fontId="22" fillId="0" borderId="0" xfId="0" applyNumberFormat="1" applyFont="1" applyFill="1" applyAlignment="1">
      <alignment horizontal="center" vertical="center"/>
    </xf>
    <xf numFmtId="176" fontId="23" fillId="0" borderId="0" xfId="0" applyNumberFormat="1" applyFont="1" applyFill="1" applyAlignment="1">
      <alignment horizontal="left" vertical="center"/>
    </xf>
    <xf numFmtId="176" fontId="24" fillId="0" borderId="0" xfId="0" applyNumberFormat="1" applyFont="1" applyFill="1" applyAlignment="1">
      <alignment horizontal="center" vertical="center"/>
    </xf>
    <xf numFmtId="176" fontId="22" fillId="0" borderId="0" xfId="0" applyNumberFormat="1" applyFont="1" applyFill="1" applyAlignment="1">
      <alignment horizontal="center" vertical="center" wrapText="1"/>
    </xf>
    <xf numFmtId="176" fontId="22" fillId="0" borderId="0" xfId="0" applyNumberFormat="1" applyFont="1" applyFill="1" applyAlignment="1">
      <alignment horizontal="center" vertical="center"/>
    </xf>
    <xf numFmtId="176" fontId="23" fillId="0" borderId="0" xfId="0" applyNumberFormat="1" applyFont="1" applyFill="1" applyAlignment="1">
      <alignment horizontal="center" vertical="center"/>
    </xf>
    <xf numFmtId="176" fontId="25" fillId="0" borderId="0" xfId="0" applyNumberFormat="1" applyFont="1" applyFill="1" applyAlignment="1">
      <alignment horizontal="center" vertical="center"/>
    </xf>
    <xf numFmtId="176" fontId="26" fillId="0" borderId="0" xfId="0" applyNumberFormat="1" applyFont="1" applyFill="1" applyAlignment="1">
      <alignment horizontal="center" vertical="center"/>
    </xf>
    <xf numFmtId="176" fontId="19" fillId="0" borderId="0" xfId="0" applyNumberFormat="1" applyFont="1" applyFill="1" applyAlignment="1">
      <alignment horizontal="left" vertical="center"/>
    </xf>
    <xf numFmtId="176" fontId="19" fillId="0" borderId="0" xfId="0" applyNumberFormat="1" applyFont="1" applyFill="1" applyAlignment="1">
      <alignment horizontal="left" vertical="center"/>
    </xf>
    <xf numFmtId="176" fontId="27" fillId="0" borderId="0" xfId="0" applyNumberFormat="1" applyFont="1" applyFill="1" applyAlignment="1">
      <alignment horizontal="left" vertical="center"/>
    </xf>
    <xf numFmtId="176" fontId="11" fillId="0" borderId="10" xfId="0" applyNumberFormat="1" applyFont="1" applyFill="1" applyBorder="1" applyAlignment="1">
      <alignment horizontal="center" vertical="center" wrapText="1"/>
    </xf>
    <xf numFmtId="176" fontId="28" fillId="0" borderId="10"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wrapText="1"/>
    </xf>
    <xf numFmtId="176" fontId="28" fillId="0" borderId="10"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176" fontId="28" fillId="0" borderId="10"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176" fontId="29" fillId="0" borderId="10" xfId="0" applyNumberFormat="1" applyFont="1" applyFill="1" applyBorder="1" applyAlignment="1">
      <alignment horizontal="center" vertical="center" wrapText="1"/>
    </xf>
    <xf numFmtId="176" fontId="29" fillId="0" borderId="10" xfId="0" applyNumberFormat="1" applyFont="1" applyFill="1" applyBorder="1" applyAlignment="1">
      <alignment horizontal="center" vertical="center" wrapText="1"/>
    </xf>
    <xf numFmtId="176" fontId="30" fillId="0" borderId="10" xfId="0" applyNumberFormat="1" applyFont="1" applyFill="1" applyBorder="1" applyAlignment="1">
      <alignment horizontal="center" vertical="center" wrapText="1"/>
    </xf>
    <xf numFmtId="176" fontId="31" fillId="0" borderId="10" xfId="0" applyNumberFormat="1" applyFont="1" applyFill="1" applyBorder="1" applyAlignment="1">
      <alignment horizontal="center" vertical="center" wrapText="1"/>
    </xf>
    <xf numFmtId="176" fontId="32" fillId="0" borderId="10" xfId="0" applyNumberFormat="1" applyFont="1" applyFill="1" applyBorder="1" applyAlignment="1">
      <alignment horizontal="center" vertical="center"/>
    </xf>
    <xf numFmtId="176" fontId="32" fillId="0" borderId="10" xfId="0" applyNumberFormat="1" applyFont="1" applyFill="1" applyBorder="1" applyAlignment="1">
      <alignment horizontal="left" vertical="center"/>
    </xf>
    <xf numFmtId="176" fontId="32" fillId="0" borderId="10" xfId="0" applyNumberFormat="1" applyFont="1" applyFill="1" applyBorder="1" applyAlignment="1">
      <alignment horizontal="center" vertical="center" wrapText="1"/>
    </xf>
    <xf numFmtId="176" fontId="32" fillId="0" borderId="10" xfId="0" applyNumberFormat="1" applyFont="1" applyFill="1" applyBorder="1" applyAlignment="1">
      <alignment horizontal="center" vertical="center" wrapText="1"/>
    </xf>
    <xf numFmtId="176" fontId="33" fillId="0" borderId="10" xfId="0" applyNumberFormat="1" applyFont="1" applyFill="1" applyBorder="1" applyAlignment="1">
      <alignment horizontal="center" vertical="center"/>
    </xf>
    <xf numFmtId="176" fontId="33" fillId="0" borderId="10" xfId="0" applyNumberFormat="1" applyFont="1" applyFill="1" applyBorder="1" applyAlignment="1">
      <alignment horizontal="left" vertical="center"/>
    </xf>
    <xf numFmtId="176" fontId="33" fillId="0" borderId="10" xfId="0" applyNumberFormat="1" applyFont="1" applyFill="1" applyBorder="1" applyAlignment="1">
      <alignment horizontal="center" vertical="center" wrapText="1"/>
    </xf>
    <xf numFmtId="176" fontId="34" fillId="0" borderId="10"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176" fontId="15" fillId="0" borderId="10" xfId="0" applyNumberFormat="1" applyFont="1" applyFill="1" applyBorder="1" applyAlignment="1">
      <alignment horizontal="left" vertical="center"/>
    </xf>
    <xf numFmtId="176" fontId="15" fillId="0" borderId="10"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xf>
    <xf numFmtId="176" fontId="35" fillId="0" borderId="10" xfId="0" applyNumberFormat="1" applyFont="1" applyFill="1" applyBorder="1" applyAlignment="1">
      <alignment horizontal="center" vertical="center"/>
    </xf>
    <xf numFmtId="176" fontId="36" fillId="0" borderId="10" xfId="49" applyNumberFormat="1" applyFont="1" applyFill="1" applyBorder="1" applyAlignment="1">
      <alignment horizontal="left" vertical="center" wrapText="1"/>
      <protection/>
    </xf>
    <xf numFmtId="176" fontId="36" fillId="0" borderId="10" xfId="0" applyNumberFormat="1" applyFont="1" applyFill="1" applyBorder="1" applyAlignment="1">
      <alignment horizontal="center" vertical="center" wrapText="1"/>
    </xf>
    <xf numFmtId="176" fontId="35" fillId="0" borderId="10" xfId="0" applyNumberFormat="1" applyFont="1" applyFill="1" applyBorder="1" applyAlignment="1">
      <alignment horizontal="center" vertical="center" wrapText="1"/>
    </xf>
    <xf numFmtId="176" fontId="37" fillId="0" borderId="10"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176" fontId="27" fillId="0" borderId="10" xfId="49" applyNumberFormat="1" applyFont="1" applyFill="1" applyBorder="1" applyAlignment="1">
      <alignment horizontal="left" vertical="center" wrapText="1"/>
      <protection/>
    </xf>
    <xf numFmtId="176" fontId="27" fillId="0" borderId="10" xfId="49" applyNumberFormat="1" applyFont="1" applyFill="1" applyBorder="1" applyAlignment="1">
      <alignment horizontal="center" vertical="center" wrapText="1"/>
      <protection/>
    </xf>
    <xf numFmtId="176" fontId="27" fillId="0" borderId="10" xfId="0" applyNumberFormat="1" applyFont="1" applyFill="1" applyBorder="1" applyAlignment="1">
      <alignment horizontal="center" vertical="center" wrapText="1"/>
    </xf>
    <xf numFmtId="176" fontId="38" fillId="0" borderId="10" xfId="0" applyNumberFormat="1" applyFont="1" applyFill="1" applyBorder="1" applyAlignment="1">
      <alignment horizontal="center" vertical="center"/>
    </xf>
    <xf numFmtId="176" fontId="38" fillId="0" borderId="10" xfId="0" applyNumberFormat="1" applyFont="1" applyFill="1" applyBorder="1" applyAlignment="1">
      <alignment horizontal="left" vertical="center"/>
    </xf>
    <xf numFmtId="176" fontId="39" fillId="0" borderId="10" xfId="0" applyNumberFormat="1" applyFont="1" applyFill="1" applyBorder="1" applyAlignment="1">
      <alignment horizontal="center" vertical="center"/>
    </xf>
    <xf numFmtId="176" fontId="19" fillId="0" borderId="10" xfId="0" applyNumberFormat="1" applyFont="1" applyFill="1" applyBorder="1" applyAlignment="1">
      <alignment horizontal="center" vertical="center" wrapText="1"/>
    </xf>
    <xf numFmtId="176" fontId="19" fillId="0" borderId="10" xfId="0" applyNumberFormat="1" applyFont="1" applyFill="1" applyBorder="1" applyAlignment="1">
      <alignment horizontal="center" vertical="center"/>
    </xf>
    <xf numFmtId="176" fontId="19" fillId="0" borderId="10" xfId="0" applyNumberFormat="1" applyFont="1" applyFill="1" applyBorder="1" applyAlignment="1">
      <alignment horizontal="center" vertical="center"/>
    </xf>
    <xf numFmtId="176" fontId="36" fillId="0" borderId="10" xfId="0" applyNumberFormat="1" applyFont="1" applyFill="1" applyBorder="1" applyAlignment="1">
      <alignment horizontal="left" vertical="center" wrapText="1"/>
    </xf>
    <xf numFmtId="176" fontId="35" fillId="0" borderId="10" xfId="0" applyNumberFormat="1" applyFont="1" applyFill="1" applyBorder="1" applyAlignment="1">
      <alignment horizontal="center" vertical="center"/>
    </xf>
    <xf numFmtId="176" fontId="19" fillId="0" borderId="10" xfId="0" applyNumberFormat="1" applyFont="1" applyFill="1" applyBorder="1" applyAlignment="1">
      <alignment horizontal="center" vertical="center"/>
    </xf>
    <xf numFmtId="176" fontId="6" fillId="0" borderId="10" xfId="0" applyNumberFormat="1" applyFont="1" applyFill="1" applyBorder="1" applyAlignment="1">
      <alignment horizontal="left" vertical="center" wrapText="1"/>
    </xf>
    <xf numFmtId="176" fontId="6" fillId="0" borderId="10" xfId="49" applyNumberFormat="1" applyFont="1" applyFill="1" applyBorder="1" applyAlignment="1">
      <alignment horizontal="left" vertical="center" wrapText="1"/>
      <protection/>
    </xf>
    <xf numFmtId="176" fontId="38" fillId="0" borderId="10" xfId="49" applyNumberFormat="1" applyFont="1" applyFill="1" applyBorder="1" applyAlignment="1">
      <alignment horizontal="center" vertical="center" wrapText="1"/>
      <protection/>
    </xf>
    <xf numFmtId="176" fontId="38" fillId="0" borderId="10" xfId="0" applyNumberFormat="1" applyFont="1" applyFill="1" applyBorder="1" applyAlignment="1">
      <alignment horizontal="left" vertical="center" wrapText="1"/>
    </xf>
    <xf numFmtId="176" fontId="39" fillId="0" borderId="10" xfId="0" applyNumberFormat="1" applyFont="1" applyFill="1" applyBorder="1" applyAlignment="1">
      <alignment horizontal="center" vertical="center" wrapText="1"/>
    </xf>
    <xf numFmtId="176" fontId="19" fillId="0" borderId="10" xfId="49" applyNumberFormat="1" applyFont="1" applyFill="1" applyBorder="1" applyAlignment="1">
      <alignment horizontal="center" vertical="center" wrapText="1"/>
      <protection/>
    </xf>
    <xf numFmtId="176" fontId="27" fillId="0" borderId="10" xfId="49" applyNumberFormat="1" applyFont="1" applyFill="1" applyBorder="1" applyAlignment="1">
      <alignment horizontal="center" vertical="center"/>
      <protection/>
    </xf>
    <xf numFmtId="176" fontId="38" fillId="0" borderId="10" xfId="49" applyNumberFormat="1" applyFont="1" applyFill="1" applyBorder="1" applyAlignment="1">
      <alignment horizontal="center" vertical="center" wrapText="1"/>
      <protection/>
    </xf>
    <xf numFmtId="176" fontId="40" fillId="0" borderId="10" xfId="0" applyNumberFormat="1" applyFont="1" applyFill="1" applyBorder="1" applyAlignment="1">
      <alignment horizontal="center" vertical="center" wrapText="1"/>
    </xf>
    <xf numFmtId="176" fontId="19" fillId="0" borderId="10" xfId="0" applyNumberFormat="1" applyFont="1" applyFill="1" applyBorder="1" applyAlignment="1">
      <alignment horizontal="center" vertical="center" wrapText="1"/>
    </xf>
    <xf numFmtId="176" fontId="27" fillId="0" borderId="10" xfId="0" applyNumberFormat="1" applyFont="1" applyFill="1" applyBorder="1" applyAlignment="1">
      <alignment horizontal="center" vertical="center"/>
    </xf>
    <xf numFmtId="176" fontId="35" fillId="0" borderId="10" xfId="0" applyNumberFormat="1" applyFont="1" applyFill="1" applyBorder="1" applyAlignment="1">
      <alignment horizontal="center" vertical="center"/>
    </xf>
    <xf numFmtId="176" fontId="36" fillId="0" borderId="10" xfId="0" applyNumberFormat="1" applyFont="1" applyFill="1" applyBorder="1" applyAlignment="1">
      <alignment horizontal="left" vertical="center" wrapText="1"/>
    </xf>
    <xf numFmtId="176" fontId="35" fillId="0" borderId="10" xfId="49" applyNumberFormat="1" applyFont="1" applyFill="1" applyBorder="1" applyAlignment="1">
      <alignment horizontal="center" vertical="center" wrapText="1"/>
      <protection/>
    </xf>
    <xf numFmtId="176" fontId="6" fillId="0" borderId="10" xfId="49" applyNumberFormat="1" applyFont="1" applyFill="1" applyBorder="1" applyAlignment="1">
      <alignment horizontal="left" vertical="center" wrapText="1"/>
      <protection/>
    </xf>
    <xf numFmtId="176" fontId="11" fillId="0" borderId="10" xfId="0" applyNumberFormat="1" applyFont="1" applyFill="1" applyBorder="1" applyAlignment="1">
      <alignment vertical="center" wrapText="1"/>
    </xf>
    <xf numFmtId="176" fontId="27" fillId="0" borderId="10" xfId="49" applyNumberFormat="1" applyFont="1" applyFill="1" applyBorder="1" applyAlignment="1">
      <alignment horizontal="center" vertical="center"/>
      <protection/>
    </xf>
    <xf numFmtId="176" fontId="41" fillId="0" borderId="10" xfId="49" applyNumberFormat="1" applyFont="1" applyFill="1" applyBorder="1" applyAlignment="1">
      <alignment horizontal="center" vertical="center"/>
      <protection/>
    </xf>
    <xf numFmtId="176" fontId="41" fillId="0" borderId="10" xfId="0" applyNumberFormat="1" applyFont="1" applyFill="1" applyBorder="1" applyAlignment="1">
      <alignment horizontal="left" vertical="center" wrapText="1"/>
    </xf>
    <xf numFmtId="176" fontId="41" fillId="0" borderId="10" xfId="0" applyNumberFormat="1" applyFont="1" applyFill="1" applyBorder="1" applyAlignment="1">
      <alignment horizontal="center" vertical="center" wrapText="1"/>
    </xf>
    <xf numFmtId="176" fontId="27" fillId="0" borderId="10" xfId="49" applyNumberFormat="1" applyFont="1" applyFill="1" applyBorder="1" applyAlignment="1">
      <alignment horizontal="center" vertical="center" wrapText="1"/>
      <protection/>
    </xf>
    <xf numFmtId="176" fontId="36" fillId="0" borderId="10" xfId="0" applyNumberFormat="1" applyFont="1" applyFill="1" applyBorder="1" applyAlignment="1">
      <alignment horizontal="center" vertical="center"/>
    </xf>
    <xf numFmtId="176" fontId="36" fillId="0" borderId="10" xfId="49" applyNumberFormat="1" applyFont="1" applyFill="1" applyBorder="1" applyAlignment="1">
      <alignment horizontal="center" vertical="center" wrapText="1"/>
      <protection/>
    </xf>
    <xf numFmtId="176" fontId="36" fillId="0" borderId="10" xfId="0" applyNumberFormat="1" applyFont="1" applyFill="1" applyBorder="1" applyAlignment="1">
      <alignment horizontal="center" vertical="center" wrapText="1"/>
    </xf>
    <xf numFmtId="176" fontId="28" fillId="0" borderId="10" xfId="0" applyNumberFormat="1" applyFont="1" applyFill="1" applyBorder="1" applyAlignment="1">
      <alignment horizontal="center" vertical="center" wrapText="1"/>
    </xf>
    <xf numFmtId="176" fontId="42" fillId="0" borderId="10" xfId="0" applyNumberFormat="1" applyFont="1" applyFill="1" applyBorder="1" applyAlignment="1">
      <alignment horizontal="center" vertical="center" wrapText="1"/>
    </xf>
    <xf numFmtId="176" fontId="36" fillId="0" borderId="10" xfId="49" applyNumberFormat="1" applyFont="1" applyFill="1" applyBorder="1" applyAlignment="1">
      <alignment horizontal="center" vertical="center" wrapText="1"/>
      <protection/>
    </xf>
    <xf numFmtId="176" fontId="38" fillId="0" borderId="10" xfId="49" applyNumberFormat="1" applyFont="1" applyFill="1" applyBorder="1" applyAlignment="1">
      <alignment horizontal="center" vertical="center"/>
      <protection/>
    </xf>
    <xf numFmtId="176" fontId="6" fillId="0" borderId="10" xfId="49" applyNumberFormat="1" applyFont="1" applyFill="1" applyBorder="1" applyAlignment="1">
      <alignment horizontal="center" vertical="center" wrapText="1"/>
      <protection/>
    </xf>
    <xf numFmtId="176" fontId="6" fillId="0" borderId="10" xfId="0" applyNumberFormat="1" applyFont="1" applyFill="1" applyBorder="1" applyAlignment="1">
      <alignment horizontal="center" vertical="center" wrapText="1"/>
    </xf>
    <xf numFmtId="176" fontId="38" fillId="0" borderId="10" xfId="0" applyNumberFormat="1" applyFont="1" applyFill="1" applyBorder="1" applyAlignment="1">
      <alignment horizontal="left" vertical="center" wrapText="1"/>
    </xf>
    <xf numFmtId="176" fontId="19" fillId="0" borderId="10" xfId="49" applyNumberFormat="1" applyFont="1" applyFill="1" applyBorder="1" applyAlignment="1">
      <alignment horizontal="center" vertical="center" wrapText="1"/>
      <protection/>
    </xf>
    <xf numFmtId="176" fontId="42" fillId="0" borderId="10" xfId="49" applyNumberFormat="1" applyFont="1" applyFill="1" applyBorder="1" applyAlignment="1">
      <alignment horizontal="center" vertical="center" wrapText="1"/>
      <protection/>
    </xf>
    <xf numFmtId="176" fontId="118" fillId="0" borderId="10" xfId="0" applyNumberFormat="1" applyFont="1" applyFill="1" applyBorder="1" applyAlignment="1">
      <alignment horizontal="center" vertical="center"/>
    </xf>
    <xf numFmtId="176" fontId="119" fillId="0" borderId="10" xfId="49" applyNumberFormat="1" applyFont="1" applyFill="1" applyBorder="1" applyAlignment="1">
      <alignment horizontal="left" vertical="center" wrapText="1"/>
      <protection/>
    </xf>
    <xf numFmtId="176" fontId="120" fillId="0" borderId="10" xfId="0" applyNumberFormat="1" applyFont="1" applyFill="1" applyBorder="1" applyAlignment="1">
      <alignment horizontal="center" vertical="center" wrapText="1"/>
    </xf>
    <xf numFmtId="176" fontId="118" fillId="0" borderId="10" xfId="49" applyNumberFormat="1" applyFont="1" applyFill="1" applyBorder="1" applyAlignment="1">
      <alignment horizontal="center" vertical="center" wrapText="1"/>
      <protection/>
    </xf>
    <xf numFmtId="176" fontId="121" fillId="0" borderId="10" xfId="49" applyNumberFormat="1" applyFont="1" applyFill="1" applyBorder="1" applyAlignment="1">
      <alignment horizontal="center" vertical="center" wrapText="1"/>
      <protection/>
    </xf>
    <xf numFmtId="176" fontId="47" fillId="0" borderId="10" xfId="49" applyNumberFormat="1" applyFont="1" applyFill="1" applyBorder="1" applyAlignment="1">
      <alignment horizontal="left" vertical="center" wrapText="1"/>
      <protection/>
    </xf>
    <xf numFmtId="176" fontId="32" fillId="0" borderId="10" xfId="0" applyNumberFormat="1" applyFont="1" applyFill="1" applyBorder="1" applyAlignment="1">
      <alignment horizontal="center" vertical="center"/>
    </xf>
    <xf numFmtId="176" fontId="32" fillId="0" borderId="10" xfId="0" applyNumberFormat="1" applyFont="1" applyFill="1" applyBorder="1" applyAlignment="1">
      <alignment horizontal="left" vertical="center"/>
    </xf>
    <xf numFmtId="176" fontId="31" fillId="0" borderId="10" xfId="0" applyNumberFormat="1" applyFont="1" applyFill="1" applyBorder="1" applyAlignment="1">
      <alignment horizontal="center" vertical="center"/>
    </xf>
    <xf numFmtId="176" fontId="29" fillId="0" borderId="10" xfId="0" applyNumberFormat="1" applyFont="1" applyFill="1" applyBorder="1" applyAlignment="1">
      <alignment horizontal="center" vertical="center" wrapText="1"/>
    </xf>
    <xf numFmtId="176" fontId="48" fillId="0" borderId="10"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left" vertical="center" wrapText="1"/>
    </xf>
    <xf numFmtId="176"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2" fillId="0" borderId="10" xfId="49" applyNumberFormat="1" applyFont="1" applyFill="1" applyBorder="1" applyAlignment="1">
      <alignment horizontal="center" vertical="center" wrapText="1"/>
      <protection/>
    </xf>
    <xf numFmtId="176" fontId="35" fillId="0" borderId="10" xfId="49" applyNumberFormat="1" applyFont="1" applyFill="1" applyBorder="1" applyAlignment="1">
      <alignment horizontal="center" vertical="center" wrapText="1"/>
      <protection/>
    </xf>
    <xf numFmtId="176" fontId="49"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15" fillId="0" borderId="10" xfId="0" applyNumberFormat="1" applyFont="1" applyFill="1" applyBorder="1" applyAlignment="1">
      <alignment horizontal="left" vertical="center" wrapText="1"/>
    </xf>
    <xf numFmtId="176" fontId="50" fillId="0" borderId="10" xfId="0" applyNumberFormat="1" applyFont="1" applyFill="1" applyBorder="1" applyAlignment="1">
      <alignment horizontal="center" vertical="center" wrapText="1"/>
    </xf>
    <xf numFmtId="176" fontId="42" fillId="0" borderId="10" xfId="0" applyNumberFormat="1" applyFont="1" applyFill="1" applyBorder="1" applyAlignment="1">
      <alignment horizontal="center" vertical="center" wrapText="1"/>
    </xf>
    <xf numFmtId="176" fontId="27" fillId="0" borderId="10" xfId="0" applyNumberFormat="1" applyFont="1" applyFill="1" applyBorder="1" applyAlignment="1">
      <alignment horizontal="center" vertical="center" wrapText="1"/>
    </xf>
    <xf numFmtId="176" fontId="36" fillId="0" borderId="10" xfId="75" applyNumberFormat="1" applyFont="1" applyFill="1" applyBorder="1" applyAlignment="1">
      <alignment horizontal="left" vertical="center" wrapText="1"/>
      <protection/>
    </xf>
    <xf numFmtId="176" fontId="42" fillId="0" borderId="10" xfId="0" applyNumberFormat="1" applyFont="1" applyFill="1" applyBorder="1" applyAlignment="1">
      <alignment horizontal="center" vertical="center"/>
    </xf>
    <xf numFmtId="176" fontId="51"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176" fontId="39" fillId="0" borderId="10" xfId="0" applyNumberFormat="1" applyFont="1" applyFill="1" applyBorder="1" applyAlignment="1">
      <alignment horizontal="left" vertical="center" wrapText="1"/>
    </xf>
    <xf numFmtId="176" fontId="41" fillId="0" borderId="10"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176" fontId="33" fillId="0" borderId="10" xfId="0" applyNumberFormat="1" applyFont="1" applyFill="1" applyBorder="1" applyAlignment="1">
      <alignment horizontal="center" vertical="center"/>
    </xf>
    <xf numFmtId="176" fontId="33" fillId="0" borderId="10" xfId="0" applyNumberFormat="1" applyFont="1" applyFill="1" applyBorder="1" applyAlignment="1">
      <alignment horizontal="left" vertical="center"/>
    </xf>
    <xf numFmtId="176" fontId="37" fillId="0" borderId="10" xfId="49" applyNumberFormat="1" applyFont="1" applyFill="1" applyBorder="1" applyAlignment="1">
      <alignment horizontal="center" vertical="center" wrapText="1"/>
      <protection/>
    </xf>
    <xf numFmtId="176" fontId="52" fillId="0" borderId="10" xfId="0" applyNumberFormat="1" applyFont="1" applyFill="1" applyBorder="1" applyAlignment="1">
      <alignment horizontal="center" vertical="center" wrapText="1"/>
    </xf>
    <xf numFmtId="176" fontId="53" fillId="0" borderId="10" xfId="0" applyNumberFormat="1" applyFont="1" applyFill="1" applyBorder="1" applyAlignment="1">
      <alignment horizontal="center" vertical="center"/>
    </xf>
    <xf numFmtId="176" fontId="33" fillId="0" borderId="10" xfId="0" applyNumberFormat="1" applyFont="1" applyFill="1" applyBorder="1" applyAlignment="1">
      <alignment horizontal="left" vertical="center" wrapText="1"/>
    </xf>
    <xf numFmtId="176" fontId="33" fillId="0" borderId="10" xfId="0" applyNumberFormat="1" applyFont="1" applyFill="1" applyBorder="1" applyAlignment="1">
      <alignment horizontal="left" vertical="center" wrapText="1"/>
    </xf>
    <xf numFmtId="176" fontId="54" fillId="0" borderId="10" xfId="49" applyNumberFormat="1" applyFont="1" applyFill="1" applyBorder="1" applyAlignment="1">
      <alignment horizontal="center" vertical="center" wrapText="1"/>
      <protection/>
    </xf>
    <xf numFmtId="176" fontId="50" fillId="0" borderId="10" xfId="0" applyNumberFormat="1" applyFont="1" applyFill="1" applyBorder="1" applyAlignment="1">
      <alignment horizontal="center" vertical="center" wrapText="1"/>
    </xf>
    <xf numFmtId="176" fontId="29" fillId="0" borderId="10" xfId="0" applyNumberFormat="1" applyFont="1" applyFill="1" applyBorder="1" applyAlignment="1">
      <alignment horizontal="left" vertical="center" wrapText="1"/>
    </xf>
    <xf numFmtId="176" fontId="31" fillId="0" borderId="10" xfId="0" applyNumberFormat="1" applyFont="1" applyFill="1" applyBorder="1" applyAlignment="1">
      <alignment horizontal="left" vertical="center" wrapText="1"/>
    </xf>
    <xf numFmtId="176" fontId="15"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176" fontId="36" fillId="0" borderId="10" xfId="72" applyNumberFormat="1" applyFont="1" applyFill="1" applyBorder="1" applyAlignment="1">
      <alignment horizontal="left" vertical="center" wrapText="1"/>
      <protection/>
    </xf>
    <xf numFmtId="176" fontId="51" fillId="0" borderId="10" xfId="0" applyNumberFormat="1" applyFont="1" applyFill="1" applyBorder="1" applyAlignment="1">
      <alignment horizontal="center" vertical="center" wrapText="1"/>
    </xf>
    <xf numFmtId="176" fontId="42" fillId="0" borderId="10" xfId="0" applyNumberFormat="1" applyFont="1" applyFill="1" applyBorder="1" applyAlignment="1">
      <alignment horizontal="center" vertical="center"/>
    </xf>
    <xf numFmtId="176" fontId="38" fillId="0" borderId="10" xfId="0" applyNumberFormat="1" applyFont="1" applyFill="1" applyBorder="1" applyAlignment="1">
      <alignment horizontal="left" vertical="center"/>
    </xf>
    <xf numFmtId="176" fontId="38" fillId="0" borderId="10" xfId="72" applyNumberFormat="1" applyFont="1" applyFill="1" applyBorder="1" applyAlignment="1">
      <alignment horizontal="left" vertical="center" wrapText="1"/>
      <protection/>
    </xf>
    <xf numFmtId="176" fontId="55" fillId="0" borderId="10" xfId="49" applyNumberFormat="1" applyFont="1" applyFill="1" applyBorder="1" applyAlignment="1">
      <alignment horizontal="center" vertical="center" wrapText="1"/>
      <protection/>
    </xf>
    <xf numFmtId="176" fontId="27" fillId="0" borderId="10" xfId="0" applyNumberFormat="1" applyFont="1" applyFill="1" applyBorder="1" applyAlignment="1">
      <alignment horizontal="center" vertical="center"/>
    </xf>
    <xf numFmtId="176" fontId="56" fillId="0" borderId="10" xfId="0" applyNumberFormat="1" applyFont="1" applyFill="1" applyBorder="1" applyAlignment="1">
      <alignment horizontal="center" vertical="center"/>
    </xf>
    <xf numFmtId="176" fontId="41" fillId="0" borderId="10" xfId="72" applyNumberFormat="1" applyFont="1" applyFill="1" applyBorder="1" applyAlignment="1">
      <alignment horizontal="left" vertical="center" wrapText="1"/>
      <protection/>
    </xf>
    <xf numFmtId="176" fontId="41" fillId="0" borderId="10" xfId="0" applyNumberFormat="1" applyFont="1" applyFill="1" applyBorder="1" applyAlignment="1">
      <alignment horizontal="center" vertical="center"/>
    </xf>
    <xf numFmtId="176" fontId="57" fillId="0" borderId="10" xfId="0" applyNumberFormat="1" applyFont="1" applyFill="1" applyBorder="1" applyAlignment="1">
      <alignment horizontal="center" vertical="center" wrapText="1"/>
    </xf>
    <xf numFmtId="176" fontId="58" fillId="0" borderId="10" xfId="0" applyNumberFormat="1" applyFont="1" applyFill="1" applyBorder="1" applyAlignment="1">
      <alignment horizontal="left" vertical="center" wrapText="1"/>
    </xf>
    <xf numFmtId="176" fontId="117" fillId="33" borderId="0" xfId="0" applyNumberFormat="1" applyFont="1" applyFill="1" applyAlignment="1">
      <alignment horizontal="center" wrapText="1"/>
    </xf>
    <xf numFmtId="176" fontId="122" fillId="33" borderId="0" xfId="0" applyNumberFormat="1" applyFont="1" applyFill="1" applyAlignment="1">
      <alignment horizontal="center" vertical="center" wrapText="1"/>
    </xf>
    <xf numFmtId="176" fontId="123" fillId="33" borderId="0" xfId="0" applyNumberFormat="1" applyFont="1" applyFill="1" applyAlignment="1">
      <alignment horizontal="center" vertical="center"/>
    </xf>
    <xf numFmtId="176" fontId="124" fillId="33" borderId="14" xfId="0" applyNumberFormat="1" applyFont="1" applyFill="1" applyBorder="1" applyAlignment="1">
      <alignment horizontal="center" vertical="center" wrapText="1"/>
    </xf>
    <xf numFmtId="176" fontId="30" fillId="0" borderId="10" xfId="0" applyNumberFormat="1" applyFont="1" applyFill="1" applyBorder="1" applyAlignment="1">
      <alignment horizontal="center" vertical="center" wrapText="1"/>
    </xf>
    <xf numFmtId="176" fontId="125" fillId="33" borderId="10" xfId="0" applyNumberFormat="1" applyFont="1" applyFill="1" applyBorder="1" applyAlignment="1">
      <alignment horizontal="center" vertical="center" wrapText="1"/>
    </xf>
    <xf numFmtId="176" fontId="33" fillId="0" borderId="10" xfId="0" applyNumberFormat="1" applyFont="1" applyFill="1" applyBorder="1" applyAlignment="1">
      <alignment horizontal="center" vertical="center" wrapText="1"/>
    </xf>
    <xf numFmtId="176" fontId="126" fillId="33" borderId="10" xfId="0" applyNumberFormat="1" applyFont="1" applyFill="1" applyBorder="1" applyAlignment="1">
      <alignment horizontal="center" vertical="center" wrapText="1"/>
    </xf>
    <xf numFmtId="176" fontId="123" fillId="33" borderId="10" xfId="0" applyNumberFormat="1" applyFont="1" applyFill="1" applyBorder="1" applyAlignment="1">
      <alignment horizontal="center" vertical="center" wrapText="1"/>
    </xf>
    <xf numFmtId="176" fontId="123" fillId="33" borderId="10" xfId="0" applyNumberFormat="1" applyFont="1" applyFill="1" applyBorder="1" applyAlignment="1">
      <alignment horizontal="center" vertical="center" wrapText="1"/>
    </xf>
    <xf numFmtId="176" fontId="123" fillId="33" borderId="10" xfId="49" applyNumberFormat="1" applyFont="1" applyFill="1" applyBorder="1" applyAlignment="1">
      <alignment horizontal="center" vertical="center" wrapText="1"/>
      <protection/>
    </xf>
    <xf numFmtId="176" fontId="123" fillId="33" borderId="15" xfId="0" applyNumberFormat="1" applyFont="1" applyFill="1" applyBorder="1" applyAlignment="1">
      <alignment horizontal="center" vertical="center" wrapText="1"/>
    </xf>
    <xf numFmtId="176" fontId="42" fillId="0" borderId="10" xfId="0" applyNumberFormat="1" applyFont="1" applyFill="1" applyBorder="1" applyAlignment="1">
      <alignment horizontal="center" vertical="center"/>
    </xf>
    <xf numFmtId="176" fontId="123" fillId="33" borderId="16" xfId="0" applyNumberFormat="1" applyFont="1" applyFill="1" applyBorder="1" applyAlignment="1">
      <alignment horizontal="center" vertical="center" wrapText="1"/>
    </xf>
    <xf numFmtId="176" fontId="42" fillId="0" borderId="10" xfId="49" applyNumberFormat="1" applyFont="1" applyFill="1" applyBorder="1" applyAlignment="1">
      <alignment horizontal="center" vertical="center"/>
      <protection/>
    </xf>
    <xf numFmtId="176" fontId="123" fillId="33" borderId="10" xfId="49" applyNumberFormat="1" applyFont="1" applyFill="1" applyBorder="1" applyAlignment="1">
      <alignment horizontal="center" vertical="center" wrapText="1"/>
      <protection/>
    </xf>
    <xf numFmtId="176" fontId="127" fillId="33" borderId="10" xfId="49" applyNumberFormat="1" applyFont="1" applyFill="1" applyBorder="1" applyAlignment="1">
      <alignment horizontal="center" vertical="center" wrapText="1"/>
      <protection/>
    </xf>
    <xf numFmtId="176" fontId="127" fillId="33" borderId="10" xfId="49" applyNumberFormat="1" applyFont="1" applyFill="1" applyBorder="1" applyAlignment="1">
      <alignment horizontal="center" vertical="center" wrapText="1"/>
      <protection/>
    </xf>
    <xf numFmtId="176" fontId="123" fillId="33" borderId="15" xfId="49" applyNumberFormat="1" applyFont="1" applyFill="1" applyBorder="1" applyAlignment="1">
      <alignment horizontal="center" vertical="center" wrapText="1"/>
      <protection/>
    </xf>
    <xf numFmtId="176" fontId="128" fillId="0" borderId="10" xfId="49" applyNumberFormat="1" applyFont="1" applyFill="1" applyBorder="1" applyAlignment="1">
      <alignment horizontal="center" vertical="center" wrapText="1"/>
      <protection/>
    </xf>
    <xf numFmtId="176" fontId="129" fillId="33" borderId="10" xfId="0" applyNumberFormat="1" applyFont="1" applyFill="1" applyBorder="1" applyAlignment="1">
      <alignment horizontal="center" vertical="center" wrapText="1"/>
    </xf>
    <xf numFmtId="176" fontId="123" fillId="33" borderId="15" xfId="49" applyNumberFormat="1" applyFont="1" applyFill="1" applyBorder="1" applyAlignment="1">
      <alignment horizontal="center" vertical="center" wrapText="1"/>
      <protection/>
    </xf>
    <xf numFmtId="176" fontId="127" fillId="33" borderId="10" xfId="0" applyNumberFormat="1" applyFont="1" applyFill="1" applyBorder="1" applyAlignment="1">
      <alignment horizontal="center" vertical="center" wrapText="1"/>
    </xf>
    <xf numFmtId="176" fontId="123" fillId="33" borderId="12" xfId="49" applyNumberFormat="1" applyFont="1" applyFill="1" applyBorder="1" applyAlignment="1">
      <alignment horizontal="center" vertical="center" wrapText="1"/>
      <protection/>
    </xf>
    <xf numFmtId="176" fontId="130" fillId="33" borderId="12" xfId="0" applyNumberFormat="1" applyFont="1" applyFill="1" applyBorder="1" applyAlignment="1">
      <alignment horizontal="center" vertical="center" wrapText="1"/>
    </xf>
    <xf numFmtId="176" fontId="58" fillId="0" borderId="10" xfId="0" applyNumberFormat="1" applyFont="1" applyFill="1" applyBorder="1" applyAlignment="1">
      <alignment horizontal="center" vertical="center"/>
    </xf>
    <xf numFmtId="176" fontId="2" fillId="0" borderId="10" xfId="0" applyNumberFormat="1" applyFont="1" applyFill="1" applyBorder="1" applyAlignment="1">
      <alignment/>
    </xf>
    <xf numFmtId="176" fontId="15" fillId="0" borderId="10" xfId="0" applyNumberFormat="1" applyFont="1" applyFill="1" applyBorder="1" applyAlignment="1">
      <alignment horizontal="left" vertical="center" wrapText="1"/>
    </xf>
    <xf numFmtId="176" fontId="50" fillId="0" borderId="10" xfId="0" applyNumberFormat="1" applyFont="1" applyFill="1" applyBorder="1" applyAlignment="1">
      <alignment horizontal="center" vertical="center" wrapText="1"/>
    </xf>
    <xf numFmtId="176" fontId="19" fillId="0" borderId="10" xfId="0" applyNumberFormat="1" applyFont="1" applyFill="1" applyBorder="1" applyAlignment="1">
      <alignment horizontal="center" vertical="center"/>
    </xf>
    <xf numFmtId="176" fontId="42" fillId="0" borderId="10" xfId="0" applyNumberFormat="1" applyFont="1" applyFill="1" applyBorder="1" applyAlignment="1">
      <alignment horizontal="center" vertical="center"/>
    </xf>
    <xf numFmtId="176" fontId="15" fillId="0" borderId="10" xfId="0" applyNumberFormat="1" applyFont="1" applyFill="1" applyBorder="1" applyAlignment="1">
      <alignment horizontal="left" vertical="center" wrapText="1"/>
    </xf>
    <xf numFmtId="176" fontId="19" fillId="0" borderId="10" xfId="49" applyNumberFormat="1" applyFont="1" applyFill="1" applyBorder="1" applyAlignment="1">
      <alignment vertical="center" wrapText="1"/>
      <protection/>
    </xf>
    <xf numFmtId="176" fontId="35" fillId="0" borderId="10" xfId="0" applyNumberFormat="1" applyFont="1" applyFill="1" applyBorder="1" applyAlignment="1">
      <alignment horizontal="center" vertical="center" wrapText="1"/>
    </xf>
    <xf numFmtId="176" fontId="37" fillId="0" borderId="10" xfId="0" applyNumberFormat="1" applyFont="1" applyFill="1" applyBorder="1" applyAlignment="1">
      <alignment horizontal="center" vertical="center"/>
    </xf>
    <xf numFmtId="176" fontId="35" fillId="0" borderId="10" xfId="0" applyNumberFormat="1" applyFont="1" applyFill="1" applyBorder="1" applyAlignment="1">
      <alignment horizontal="center" vertical="center"/>
    </xf>
    <xf numFmtId="176" fontId="29" fillId="0" borderId="10" xfId="0" applyNumberFormat="1" applyFont="1" applyFill="1" applyBorder="1" applyAlignment="1">
      <alignment horizontal="center" vertical="center" wrapText="1"/>
    </xf>
    <xf numFmtId="176" fontId="39" fillId="0" borderId="10" xfId="0" applyNumberFormat="1" applyFont="1" applyFill="1" applyBorder="1" applyAlignment="1">
      <alignment horizontal="left" vertical="center"/>
    </xf>
    <xf numFmtId="176" fontId="57" fillId="0" borderId="10" xfId="0" applyNumberFormat="1" applyFont="1" applyFill="1" applyBorder="1" applyAlignment="1">
      <alignment horizontal="center" vertical="center" wrapText="1"/>
    </xf>
    <xf numFmtId="176" fontId="39" fillId="0" borderId="10" xfId="0" applyNumberFormat="1" applyFont="1" applyFill="1" applyBorder="1" applyAlignment="1">
      <alignment horizontal="center" vertical="center"/>
    </xf>
    <xf numFmtId="176" fontId="37"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176" fontId="27" fillId="0" borderId="10" xfId="0" applyNumberFormat="1" applyFont="1" applyFill="1" applyBorder="1" applyAlignment="1">
      <alignment horizontal="left" vertical="center"/>
    </xf>
    <xf numFmtId="176" fontId="27" fillId="0" borderId="10"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12" fillId="0" borderId="10"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wrapText="1"/>
    </xf>
    <xf numFmtId="176" fontId="19" fillId="0" borderId="0" xfId="0" applyNumberFormat="1" applyFont="1" applyFill="1" applyBorder="1" applyAlignment="1">
      <alignment horizontal="left"/>
    </xf>
    <xf numFmtId="176" fontId="6" fillId="0" borderId="0" xfId="0" applyNumberFormat="1" applyFont="1" applyFill="1" applyBorder="1" applyAlignment="1">
      <alignment horizontal="left"/>
    </xf>
    <xf numFmtId="176" fontId="12"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13" fillId="0" borderId="0"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xf>
    <xf numFmtId="176" fontId="35" fillId="0" borderId="0" xfId="0" applyNumberFormat="1" applyFont="1" applyFill="1" applyAlignment="1">
      <alignment horizontal="center" vertical="center" wrapText="1"/>
    </xf>
    <xf numFmtId="176" fontId="36" fillId="0" borderId="0" xfId="0" applyNumberFormat="1" applyFont="1" applyFill="1" applyAlignment="1">
      <alignment horizontal="left" vertical="center" wrapText="1"/>
    </xf>
    <xf numFmtId="176" fontId="36" fillId="0" borderId="0" xfId="0" applyNumberFormat="1" applyFont="1" applyFill="1" applyAlignment="1">
      <alignment horizontal="left" vertical="center" wrapText="1"/>
    </xf>
    <xf numFmtId="176" fontId="68" fillId="0" borderId="0" xfId="0" applyNumberFormat="1" applyFont="1" applyFill="1" applyAlignment="1">
      <alignment horizontal="left" vertical="center" wrapText="1"/>
    </xf>
    <xf numFmtId="176" fontId="68" fillId="0" borderId="0" xfId="0" applyNumberFormat="1" applyFont="1" applyFill="1" applyAlignment="1">
      <alignment horizontal="left" vertical="center" wrapText="1"/>
    </xf>
    <xf numFmtId="176" fontId="16" fillId="0" borderId="0" xfId="0" applyNumberFormat="1" applyFont="1" applyFill="1" applyAlignment="1">
      <alignment horizontal="left" vertical="center" wrapText="1"/>
    </xf>
    <xf numFmtId="176" fontId="13" fillId="0" borderId="0" xfId="0" applyNumberFormat="1" applyFont="1" applyFill="1" applyAlignment="1">
      <alignment horizontal="left" vertical="center" wrapText="1"/>
    </xf>
    <xf numFmtId="176" fontId="20" fillId="0" borderId="0" xfId="0" applyNumberFormat="1" applyFont="1" applyFill="1" applyAlignment="1">
      <alignment horizontal="left" vertical="center" wrapText="1"/>
    </xf>
    <xf numFmtId="176" fontId="35" fillId="0" borderId="0" xfId="0" applyNumberFormat="1" applyFont="1" applyFill="1" applyAlignment="1">
      <alignment horizontal="center" vertical="center"/>
    </xf>
    <xf numFmtId="176" fontId="36" fillId="0" borderId="0" xfId="0" applyNumberFormat="1" applyFont="1" applyFill="1" applyAlignment="1">
      <alignment horizontal="left" vertical="center"/>
    </xf>
    <xf numFmtId="176" fontId="36" fillId="0" borderId="0" xfId="0" applyNumberFormat="1" applyFont="1" applyFill="1" applyAlignment="1">
      <alignment horizontal="left" vertical="center"/>
    </xf>
    <xf numFmtId="176" fontId="68" fillId="0" borderId="0" xfId="0" applyNumberFormat="1" applyFont="1" applyFill="1" applyAlignment="1">
      <alignment horizontal="left" vertical="center"/>
    </xf>
    <xf numFmtId="176" fontId="16" fillId="0" borderId="0" xfId="0" applyNumberFormat="1" applyFont="1" applyFill="1" applyAlignment="1">
      <alignment horizontal="left" vertical="center"/>
    </xf>
    <xf numFmtId="176" fontId="13" fillId="0" borderId="0" xfId="0" applyNumberFormat="1" applyFont="1" applyFill="1" applyAlignment="1">
      <alignment horizontal="left" vertical="center"/>
    </xf>
    <xf numFmtId="176" fontId="20" fillId="0" borderId="0" xfId="0" applyNumberFormat="1" applyFont="1" applyFill="1" applyAlignment="1">
      <alignment horizontal="left" vertical="center"/>
    </xf>
    <xf numFmtId="0" fontId="19" fillId="0" borderId="0" xfId="0" applyFont="1" applyFill="1" applyAlignment="1">
      <alignment horizontal="center" vertical="center" wrapText="1"/>
    </xf>
    <xf numFmtId="0" fontId="7" fillId="0" borderId="0" xfId="0" applyFont="1" applyFill="1" applyAlignment="1">
      <alignment horizontal="left" wrapText="1"/>
    </xf>
    <xf numFmtId="0" fontId="2" fillId="0" borderId="0" xfId="0" applyFont="1" applyFill="1" applyAlignment="1">
      <alignment horizontal="left" wrapText="1"/>
    </xf>
    <xf numFmtId="0" fontId="13" fillId="0" borderId="0" xfId="0" applyFont="1" applyFill="1" applyAlignment="1">
      <alignment horizontal="left" wrapText="1"/>
    </xf>
    <xf numFmtId="0" fontId="20" fillId="0" borderId="0" xfId="0" applyFont="1" applyFill="1" applyAlignment="1">
      <alignment horizontal="left" wrapText="1"/>
    </xf>
    <xf numFmtId="176" fontId="131" fillId="33" borderId="10" xfId="0" applyNumberFormat="1" applyFont="1" applyFill="1" applyBorder="1" applyAlignment="1">
      <alignment horizontal="center" vertical="center"/>
    </xf>
    <xf numFmtId="176" fontId="127" fillId="33" borderId="10" xfId="0" applyNumberFormat="1" applyFont="1" applyFill="1" applyBorder="1" applyAlignment="1">
      <alignment horizontal="center" vertical="center" wrapText="1"/>
    </xf>
    <xf numFmtId="176" fontId="125" fillId="33" borderId="10" xfId="0" applyNumberFormat="1" applyFont="1" applyFill="1" applyBorder="1" applyAlignment="1">
      <alignment horizontal="center" vertical="center" wrapText="1"/>
    </xf>
    <xf numFmtId="176" fontId="129" fillId="33" borderId="10" xfId="0" applyNumberFormat="1" applyFont="1" applyFill="1" applyBorder="1" applyAlignment="1">
      <alignment horizontal="center" vertical="center" wrapText="1"/>
    </xf>
    <xf numFmtId="0" fontId="2" fillId="0" borderId="10" xfId="0" applyFont="1" applyFill="1" applyBorder="1" applyAlignment="1">
      <alignment/>
    </xf>
    <xf numFmtId="176" fontId="132" fillId="0" borderId="10"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176" fontId="117" fillId="33" borderId="0" xfId="0" applyNumberFormat="1" applyFont="1" applyFill="1" applyBorder="1" applyAlignment="1">
      <alignment horizontal="center" vertical="center" wrapText="1"/>
    </xf>
    <xf numFmtId="176" fontId="117" fillId="33" borderId="0" xfId="0" applyNumberFormat="1" applyFont="1" applyFill="1" applyAlignment="1">
      <alignment horizontal="center" vertical="center" wrapText="1"/>
    </xf>
    <xf numFmtId="0" fontId="12" fillId="33" borderId="0" xfId="0" applyFont="1" applyFill="1" applyAlignment="1">
      <alignment horizontal="center" vertical="center" wrapText="1"/>
    </xf>
    <xf numFmtId="0" fontId="7" fillId="0" borderId="0" xfId="0" applyFont="1" applyFill="1" applyAlignment="1">
      <alignment horizontal="left" wrapText="1"/>
    </xf>
    <xf numFmtId="176" fontId="12" fillId="33" borderId="0" xfId="0" applyNumberFormat="1" applyFont="1" applyFill="1" applyAlignment="1">
      <alignment horizontal="center" vertical="center" wrapText="1"/>
    </xf>
    <xf numFmtId="176" fontId="24" fillId="33" borderId="0" xfId="0" applyNumberFormat="1" applyFont="1" applyFill="1" applyAlignment="1">
      <alignment horizontal="center" vertical="center"/>
    </xf>
    <xf numFmtId="176" fontId="19" fillId="33" borderId="0" xfId="0" applyNumberFormat="1" applyFont="1" applyFill="1" applyAlignment="1">
      <alignment horizontal="left" vertical="center"/>
    </xf>
    <xf numFmtId="176" fontId="128" fillId="0" borderId="10" xfId="49" applyNumberFormat="1" applyFont="1" applyFill="1" applyBorder="1" applyAlignment="1">
      <alignment horizontal="center" vertical="center" wrapText="1"/>
      <protection/>
    </xf>
    <xf numFmtId="176" fontId="130" fillId="0" borderId="10" xfId="0" applyNumberFormat="1" applyFont="1" applyFill="1" applyBorder="1" applyAlignment="1">
      <alignment horizontal="center" vertical="center" wrapText="1"/>
    </xf>
    <xf numFmtId="176" fontId="128" fillId="0" borderId="10" xfId="0" applyNumberFormat="1" applyFont="1" applyFill="1" applyBorder="1" applyAlignment="1">
      <alignment horizontal="center" vertical="center"/>
    </xf>
    <xf numFmtId="176" fontId="121" fillId="0" borderId="10" xfId="0" applyNumberFormat="1" applyFont="1" applyFill="1" applyBorder="1" applyAlignment="1">
      <alignment horizontal="center" vertical="center"/>
    </xf>
    <xf numFmtId="176" fontId="7" fillId="0" borderId="0" xfId="0" applyNumberFormat="1" applyFont="1" applyFill="1" applyAlignment="1">
      <alignment horizontal="left" wrapText="1"/>
    </xf>
    <xf numFmtId="176" fontId="22" fillId="0" borderId="0" xfId="0" applyNumberFormat="1" applyFont="1" applyFill="1" applyAlignment="1">
      <alignment horizontal="left" vertical="center" wrapText="1"/>
    </xf>
    <xf numFmtId="176" fontId="28" fillId="0" borderId="14" xfId="0" applyNumberFormat="1" applyFont="1" applyFill="1" applyBorder="1" applyAlignment="1">
      <alignment horizontal="left" vertical="center" wrapText="1"/>
    </xf>
    <xf numFmtId="176" fontId="10" fillId="0" borderId="14" xfId="0" applyNumberFormat="1" applyFont="1" applyFill="1" applyBorder="1" applyAlignment="1">
      <alignment horizontal="left" vertical="center" wrapText="1"/>
    </xf>
    <xf numFmtId="176" fontId="71" fillId="0" borderId="10" xfId="0" applyNumberFormat="1" applyFont="1" applyFill="1" applyBorder="1" applyAlignment="1">
      <alignment horizontal="left" vertical="center" wrapText="1"/>
    </xf>
    <xf numFmtId="176" fontId="33" fillId="0" borderId="10" xfId="0" applyNumberFormat="1" applyFont="1" applyFill="1" applyBorder="1" applyAlignment="1">
      <alignment horizontal="left" vertical="center" wrapText="1"/>
    </xf>
    <xf numFmtId="176" fontId="57" fillId="0" borderId="10" xfId="0" applyNumberFormat="1" applyFont="1" applyFill="1" applyBorder="1" applyAlignment="1">
      <alignment horizontal="left" vertical="center" wrapText="1"/>
    </xf>
    <xf numFmtId="176" fontId="35" fillId="0" borderId="10" xfId="0" applyNumberFormat="1" applyFont="1" applyFill="1" applyBorder="1" applyAlignment="1">
      <alignment horizontal="left" vertical="center" wrapText="1"/>
    </xf>
    <xf numFmtId="176" fontId="27" fillId="0" borderId="10" xfId="0" applyNumberFormat="1" applyFont="1" applyFill="1" applyBorder="1" applyAlignment="1">
      <alignment horizontal="left" vertical="center" wrapText="1"/>
    </xf>
    <xf numFmtId="176" fontId="19" fillId="0" borderId="10" xfId="0" applyNumberFormat="1" applyFont="1" applyFill="1" applyBorder="1" applyAlignment="1">
      <alignment horizontal="left" vertical="center" wrapText="1"/>
    </xf>
    <xf numFmtId="176" fontId="19" fillId="0" borderId="10" xfId="49" applyNumberFormat="1" applyFont="1" applyFill="1" applyBorder="1" applyAlignment="1">
      <alignment horizontal="left" vertical="center" wrapText="1"/>
      <protection/>
    </xf>
    <xf numFmtId="176" fontId="19" fillId="0" borderId="15" xfId="0" applyNumberFormat="1" applyFont="1" applyFill="1" applyBorder="1" applyAlignment="1">
      <alignment horizontal="left" vertical="center" wrapText="1"/>
    </xf>
    <xf numFmtId="176" fontId="19" fillId="0" borderId="16" xfId="0" applyNumberFormat="1" applyFont="1" applyFill="1" applyBorder="1" applyAlignment="1">
      <alignment horizontal="left" vertical="center" wrapText="1"/>
    </xf>
    <xf numFmtId="176" fontId="35" fillId="0" borderId="10" xfId="49" applyNumberFormat="1" applyFont="1" applyFill="1" applyBorder="1" applyAlignment="1">
      <alignment horizontal="left" vertical="center" wrapText="1"/>
      <protection/>
    </xf>
    <xf numFmtId="176" fontId="19" fillId="0" borderId="10" xfId="0" applyNumberFormat="1" applyFont="1" applyFill="1" applyBorder="1" applyAlignment="1">
      <alignment horizontal="left" vertical="center" wrapText="1"/>
    </xf>
    <xf numFmtId="176" fontId="27" fillId="0" borderId="10" xfId="49" applyNumberFormat="1" applyFont="1" applyFill="1" applyBorder="1" applyAlignment="1">
      <alignment horizontal="left" vertical="center" wrapText="1"/>
      <protection/>
    </xf>
    <xf numFmtId="176" fontId="36" fillId="0" borderId="10" xfId="49" applyNumberFormat="1" applyFont="1" applyFill="1" applyBorder="1" applyAlignment="1">
      <alignment horizontal="left" vertical="center" wrapText="1"/>
      <protection/>
    </xf>
    <xf numFmtId="176" fontId="19" fillId="0" borderId="15" xfId="49" applyNumberFormat="1" applyFont="1" applyFill="1" applyBorder="1" applyAlignment="1">
      <alignment horizontal="left" vertical="center" wrapText="1"/>
      <protection/>
    </xf>
    <xf numFmtId="176" fontId="128" fillId="0" borderId="10" xfId="0" applyNumberFormat="1" applyFont="1" applyFill="1" applyBorder="1" applyAlignment="1">
      <alignment horizontal="center" vertical="center" wrapText="1"/>
    </xf>
    <xf numFmtId="176" fontId="35" fillId="0" borderId="15" xfId="0" applyNumberFormat="1" applyFont="1" applyFill="1" applyBorder="1" applyAlignment="1">
      <alignment horizontal="left" vertical="center" wrapText="1"/>
    </xf>
    <xf numFmtId="176" fontId="29" fillId="0" borderId="10" xfId="0" applyNumberFormat="1" applyFont="1" applyFill="1" applyBorder="1" applyAlignment="1">
      <alignment horizontal="left" vertical="center" wrapText="1"/>
    </xf>
    <xf numFmtId="176" fontId="4" fillId="0" borderId="10" xfId="0" applyNumberFormat="1" applyFont="1" applyFill="1" applyBorder="1" applyAlignment="1">
      <alignment horizontal="left" vertical="center" wrapText="1"/>
    </xf>
    <xf numFmtId="176" fontId="4" fillId="0" borderId="10" xfId="0" applyNumberFormat="1" applyFont="1" applyFill="1" applyBorder="1" applyAlignment="1">
      <alignment horizontal="left" vertical="center" wrapText="1"/>
    </xf>
    <xf numFmtId="176" fontId="35" fillId="0" borderId="15" xfId="49" applyNumberFormat="1" applyFont="1" applyFill="1" applyBorder="1" applyAlignment="1">
      <alignment horizontal="left" vertical="center" wrapText="1"/>
      <protection/>
    </xf>
    <xf numFmtId="176" fontId="35" fillId="0" borderId="10" xfId="49" applyNumberFormat="1" applyFont="1" applyFill="1" applyBorder="1" applyAlignment="1">
      <alignment horizontal="left" vertical="center" wrapText="1"/>
      <protection/>
    </xf>
    <xf numFmtId="176" fontId="19" fillId="0" borderId="10" xfId="49" applyNumberFormat="1" applyFont="1" applyFill="1" applyBorder="1" applyAlignment="1">
      <alignment horizontal="left" vertical="center" wrapText="1"/>
      <protection/>
    </xf>
    <xf numFmtId="176" fontId="6" fillId="0" borderId="10" xfId="0" applyNumberFormat="1" applyFont="1" applyFill="1" applyBorder="1" applyAlignment="1">
      <alignment horizontal="left" vertical="center" wrapText="1"/>
    </xf>
    <xf numFmtId="176" fontId="37" fillId="0" borderId="10" xfId="49" applyNumberFormat="1" applyFont="1" applyFill="1" applyBorder="1" applyAlignment="1">
      <alignment horizontal="left" vertical="center" wrapText="1"/>
      <protection/>
    </xf>
    <xf numFmtId="176" fontId="54" fillId="0" borderId="10" xfId="49" applyNumberFormat="1" applyFont="1" applyFill="1" applyBorder="1" applyAlignment="1">
      <alignment horizontal="left" vertical="center" wrapText="1"/>
      <protection/>
    </xf>
    <xf numFmtId="176" fontId="72" fillId="0" borderId="10" xfId="0" applyNumberFormat="1" applyFont="1" applyFill="1" applyBorder="1" applyAlignment="1">
      <alignment horizontal="left" vertical="center" wrapText="1"/>
    </xf>
    <xf numFmtId="176" fontId="133" fillId="0" borderId="10" xfId="49" applyNumberFormat="1" applyFont="1" applyFill="1" applyBorder="1" applyAlignment="1">
      <alignment horizontal="left" vertical="center" wrapText="1"/>
      <protection/>
    </xf>
    <xf numFmtId="176" fontId="55" fillId="0" borderId="12" xfId="49" applyNumberFormat="1" applyFont="1" applyFill="1" applyBorder="1" applyAlignment="1">
      <alignment horizontal="left" vertical="center" wrapText="1"/>
      <protection/>
    </xf>
    <xf numFmtId="176" fontId="121" fillId="0" borderId="10" xfId="0" applyNumberFormat="1" applyFont="1" applyFill="1" applyBorder="1" applyAlignment="1">
      <alignment horizontal="center" vertical="center" wrapText="1"/>
    </xf>
    <xf numFmtId="176" fontId="36" fillId="33" borderId="10" xfId="0" applyNumberFormat="1" applyFont="1" applyFill="1" applyBorder="1" applyAlignment="1">
      <alignment horizontal="center" vertical="center" wrapText="1"/>
    </xf>
    <xf numFmtId="176" fontId="31" fillId="33" borderId="10" xfId="0" applyNumberFormat="1" applyFont="1" applyFill="1" applyBorder="1" applyAlignment="1">
      <alignment horizontal="center" vertical="center"/>
    </xf>
    <xf numFmtId="176" fontId="39" fillId="33" borderId="10" xfId="0" applyNumberFormat="1" applyFont="1" applyFill="1" applyBorder="1" applyAlignment="1">
      <alignment horizontal="center" vertical="center"/>
    </xf>
    <xf numFmtId="176" fontId="39" fillId="33" borderId="10" xfId="0" applyNumberFormat="1" applyFont="1" applyFill="1" applyBorder="1" applyAlignment="1">
      <alignment horizontal="center" vertical="center" wrapText="1"/>
    </xf>
    <xf numFmtId="176" fontId="27" fillId="33" borderId="10" xfId="0" applyNumberFormat="1" applyFont="1" applyFill="1" applyBorder="1" applyAlignment="1">
      <alignment horizontal="center" vertical="center"/>
    </xf>
    <xf numFmtId="176" fontId="12" fillId="33" borderId="10" xfId="0" applyNumberFormat="1" applyFont="1" applyFill="1" applyBorder="1" applyAlignment="1">
      <alignment horizontal="center" vertical="center" wrapText="1"/>
    </xf>
    <xf numFmtId="176" fontId="119" fillId="0" borderId="10" xfId="0" applyNumberFormat="1" applyFont="1" applyFill="1" applyBorder="1" applyAlignment="1">
      <alignment horizontal="center" vertical="center"/>
    </xf>
    <xf numFmtId="176" fontId="36" fillId="33" borderId="0" xfId="0" applyNumberFormat="1" applyFont="1" applyFill="1" applyAlignment="1">
      <alignment horizontal="left" vertical="center" wrapText="1"/>
    </xf>
    <xf numFmtId="176" fontId="36" fillId="33" borderId="0" xfId="0" applyNumberFormat="1" applyFont="1" applyFill="1" applyAlignment="1">
      <alignment horizontal="left" vertical="center"/>
    </xf>
    <xf numFmtId="176" fontId="35" fillId="0" borderId="10" xfId="0" applyNumberFormat="1" applyFont="1" applyFill="1" applyBorder="1" applyAlignment="1">
      <alignment horizontal="left" vertical="center" wrapText="1"/>
    </xf>
    <xf numFmtId="176" fontId="29" fillId="0" borderId="10" xfId="0" applyNumberFormat="1" applyFont="1" applyFill="1" applyBorder="1" applyAlignment="1">
      <alignment horizontal="left" vertical="center" wrapText="1"/>
    </xf>
    <xf numFmtId="176" fontId="29" fillId="0" borderId="10" xfId="0" applyNumberFormat="1" applyFont="1" applyFill="1" applyBorder="1" applyAlignment="1">
      <alignment horizontal="left" vertical="center" wrapText="1"/>
    </xf>
    <xf numFmtId="176" fontId="57" fillId="0" borderId="10" xfId="0" applyNumberFormat="1" applyFont="1" applyFill="1" applyBorder="1" applyAlignment="1">
      <alignment horizontal="left" vertical="center" wrapText="1"/>
    </xf>
    <xf numFmtId="176" fontId="37" fillId="0" borderId="10"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第三批_1" xfId="34"/>
    <cellStyle name="标题 2" xfId="35"/>
    <cellStyle name="常规_第三批_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_原州区新一轮退耕还林工程退耕地造林规划统计表"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2_2-1统计表_1" xfId="57"/>
    <cellStyle name="强调文字颜色 4" xfId="58"/>
    <cellStyle name="常规_交通局_1" xfId="59"/>
    <cellStyle name="常规_交通局" xfId="60"/>
    <cellStyle name="20% - 强调文字颜色 4" xfId="61"/>
    <cellStyle name="40% - 强调文字颜色 4" xfId="62"/>
    <cellStyle name="强调文字颜色 5" xfId="63"/>
    <cellStyle name="常规_交通局_2" xfId="64"/>
    <cellStyle name="40% - 强调文字颜色 5" xfId="65"/>
    <cellStyle name="60% - 强调文字颜色 5" xfId="66"/>
    <cellStyle name="强调文字颜色 6" xfId="67"/>
    <cellStyle name="常规_交通局_3" xfId="68"/>
    <cellStyle name="常规_第三批" xfId="69"/>
    <cellStyle name="40% - 强调文字颜色 6" xfId="70"/>
    <cellStyle name="60% - 强调文字颜色 6" xfId="71"/>
    <cellStyle name="常规 2" xfId="72"/>
    <cellStyle name="常规 19" xfId="73"/>
    <cellStyle name="常规 7" xfId="74"/>
    <cellStyle name="常规_Sheet1" xfId="75"/>
    <cellStyle name="常规_Sheet1_5" xfId="76"/>
    <cellStyle name="常规_Sheet1_3" xfId="77"/>
    <cellStyle name="常规_交通局_5" xfId="78"/>
    <cellStyle name="常规_交通局_4" xfId="79"/>
    <cellStyle name="常规_交通局_10" xfId="80"/>
    <cellStyle name="常规_交通局_11" xfId="81"/>
    <cellStyle name="常规 4" xfId="82"/>
    <cellStyle name="常规_彭堡镇2018年到户项目汇总表最新数据 (1)" xfId="83"/>
    <cellStyle name="常规_公路_23"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93"/>
  <sheetViews>
    <sheetView showZeros="0" zoomScale="85" zoomScaleNormal="85" zoomScaleSheetLayoutView="100" workbookViewId="0" topLeftCell="A1">
      <pane ySplit="5" topLeftCell="A6" activePane="bottomLeft" state="frozen"/>
      <selection pane="bottomLeft" activeCell="K9" sqref="K9"/>
    </sheetView>
  </sheetViews>
  <sheetFormatPr defaultColWidth="8.875" defaultRowHeight="24.75" customHeight="1"/>
  <cols>
    <col min="1" max="1" width="8.00390625" style="51" customWidth="1"/>
    <col min="2" max="2" width="20.75390625" style="9" customWidth="1"/>
    <col min="3" max="3" width="11.875" style="294" customWidth="1"/>
    <col min="4" max="4" width="13.25390625" style="10" customWidth="1"/>
    <col min="5" max="5" width="13.625" style="53" customWidth="1"/>
    <col min="6" max="6" width="15.125" style="54" customWidth="1"/>
    <col min="7" max="7" width="12.75390625" style="55" customWidth="1"/>
    <col min="8" max="8" width="12.375" style="56" customWidth="1"/>
    <col min="9" max="9" width="11.25390625" style="55" customWidth="1"/>
    <col min="10" max="10" width="10.50390625" style="55" customWidth="1"/>
    <col min="11" max="11" width="12.50390625" style="55" customWidth="1"/>
    <col min="12" max="12" width="14.375" style="54" customWidth="1"/>
    <col min="13" max="13" width="18.50390625" style="295" customWidth="1"/>
    <col min="14" max="41" width="8.875" style="4" customWidth="1"/>
    <col min="42" max="255" width="8.875" style="1" customWidth="1"/>
  </cols>
  <sheetData>
    <row r="1" spans="1:41" s="1" customFormat="1" ht="16.5" customHeight="1">
      <c r="A1" s="58"/>
      <c r="B1" s="59"/>
      <c r="C1" s="296"/>
      <c r="D1" s="61"/>
      <c r="E1" s="62"/>
      <c r="F1" s="63"/>
      <c r="G1" s="64"/>
      <c r="H1" s="65"/>
      <c r="I1" s="64"/>
      <c r="J1" s="64"/>
      <c r="K1" s="64"/>
      <c r="L1" s="63"/>
      <c r="M1" s="303"/>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13" s="1" customFormat="1" ht="27" customHeight="1">
      <c r="A2" s="66" t="s">
        <v>0</v>
      </c>
      <c r="B2" s="67"/>
      <c r="C2" s="297"/>
      <c r="D2" s="69"/>
      <c r="E2" s="70"/>
      <c r="F2" s="71"/>
      <c r="G2" s="72"/>
      <c r="H2" s="73"/>
      <c r="I2" s="72"/>
      <c r="J2" s="72"/>
      <c r="K2" s="72"/>
      <c r="L2" s="71"/>
      <c r="M2" s="304"/>
    </row>
    <row r="3" spans="1:13" s="39" customFormat="1" ht="21.75" customHeight="1">
      <c r="A3" s="74" t="s">
        <v>1</v>
      </c>
      <c r="B3" s="74"/>
      <c r="C3" s="298"/>
      <c r="D3" s="74"/>
      <c r="E3" s="75"/>
      <c r="F3" s="75"/>
      <c r="G3" s="76"/>
      <c r="H3" s="76"/>
      <c r="I3" s="76"/>
      <c r="J3" s="76"/>
      <c r="K3" s="76"/>
      <c r="L3" s="75"/>
      <c r="M3" s="74"/>
    </row>
    <row r="4" spans="1:13" s="40" customFormat="1" ht="27.75" customHeight="1">
      <c r="A4" s="77" t="s">
        <v>2</v>
      </c>
      <c r="B4" s="78" t="s">
        <v>3</v>
      </c>
      <c r="C4" s="79" t="s">
        <v>4</v>
      </c>
      <c r="D4" s="80" t="s">
        <v>5</v>
      </c>
      <c r="E4" s="81" t="s">
        <v>6</v>
      </c>
      <c r="F4" s="81" t="s">
        <v>7</v>
      </c>
      <c r="G4" s="82" t="s">
        <v>8</v>
      </c>
      <c r="H4" s="83"/>
      <c r="I4" s="82"/>
      <c r="J4" s="82"/>
      <c r="K4" s="82"/>
      <c r="L4" s="80" t="s">
        <v>9</v>
      </c>
      <c r="M4" s="305" t="s">
        <v>10</v>
      </c>
    </row>
    <row r="5" spans="1:13" s="2" customFormat="1" ht="39.75" customHeight="1">
      <c r="A5" s="84"/>
      <c r="B5" s="14"/>
      <c r="C5" s="79"/>
      <c r="D5" s="16"/>
      <c r="E5" s="85"/>
      <c r="F5" s="85"/>
      <c r="G5" s="86" t="s">
        <v>11</v>
      </c>
      <c r="H5" s="87" t="s">
        <v>12</v>
      </c>
      <c r="I5" s="214" t="s">
        <v>13</v>
      </c>
      <c r="J5" s="214" t="s">
        <v>14</v>
      </c>
      <c r="K5" s="214" t="s">
        <v>15</v>
      </c>
      <c r="L5" s="16"/>
      <c r="M5" s="306"/>
    </row>
    <row r="6" spans="1:13" s="3" customFormat="1" ht="31.5" customHeight="1">
      <c r="A6" s="88" t="s">
        <v>16</v>
      </c>
      <c r="B6" s="89"/>
      <c r="C6" s="88"/>
      <c r="D6" s="90"/>
      <c r="E6" s="91">
        <f>SUM(E7,E38,E44,E56,E72,E77,E83)</f>
        <v>87740</v>
      </c>
      <c r="F6" s="91">
        <f>G6+H6+I6+J6+K6</f>
        <v>76949</v>
      </c>
      <c r="G6" s="91">
        <f aca="true" t="shared" si="0" ref="F6:L6">SUM(G7,G38,G44,G56,G72,G77,G83)</f>
        <v>38270</v>
      </c>
      <c r="H6" s="91">
        <f t="shared" si="0"/>
        <v>9577</v>
      </c>
      <c r="I6" s="91">
        <f t="shared" si="0"/>
        <v>3750</v>
      </c>
      <c r="J6" s="91">
        <v>1000</v>
      </c>
      <c r="K6" s="91">
        <f t="shared" si="0"/>
        <v>24352</v>
      </c>
      <c r="L6" s="91">
        <f aca="true" t="shared" si="1" ref="L6:L15">E6-F6</f>
        <v>10791</v>
      </c>
      <c r="M6" s="307"/>
    </row>
    <row r="7" spans="1:13" s="41" customFormat="1" ht="34.5" customHeight="1">
      <c r="A7" s="92" t="s">
        <v>17</v>
      </c>
      <c r="B7" s="93"/>
      <c r="C7" s="92"/>
      <c r="D7" s="94"/>
      <c r="E7" s="95">
        <f>SUM(E8,E10)</f>
        <v>27215</v>
      </c>
      <c r="F7" s="95">
        <f aca="true" t="shared" si="2" ref="F7:K7">SUM(F8,F10)</f>
        <v>27135</v>
      </c>
      <c r="G7" s="95">
        <f t="shared" si="2"/>
        <v>16626</v>
      </c>
      <c r="H7" s="95">
        <f t="shared" si="2"/>
        <v>1823</v>
      </c>
      <c r="I7" s="95">
        <f t="shared" si="2"/>
        <v>0</v>
      </c>
      <c r="J7" s="95">
        <f t="shared" si="2"/>
        <v>0</v>
      </c>
      <c r="K7" s="95">
        <f t="shared" si="2"/>
        <v>8686</v>
      </c>
      <c r="L7" s="216">
        <f t="shared" si="1"/>
        <v>80</v>
      </c>
      <c r="M7" s="308"/>
    </row>
    <row r="8" spans="1:13" s="42" customFormat="1" ht="33.75" customHeight="1">
      <c r="A8" s="96" t="s">
        <v>18</v>
      </c>
      <c r="B8" s="97" t="s">
        <v>19</v>
      </c>
      <c r="C8" s="98"/>
      <c r="D8" s="99"/>
      <c r="E8" s="100">
        <f>SUM(E9)</f>
        <v>11000</v>
      </c>
      <c r="F8" s="100">
        <f aca="true" t="shared" si="3" ref="F8:L8">SUM(F9)</f>
        <v>11000</v>
      </c>
      <c r="G8" s="100">
        <f t="shared" si="3"/>
        <v>11000</v>
      </c>
      <c r="H8" s="100">
        <f t="shared" si="3"/>
        <v>0</v>
      </c>
      <c r="I8" s="100">
        <f t="shared" si="3"/>
        <v>0</v>
      </c>
      <c r="J8" s="100">
        <f t="shared" si="3"/>
        <v>0</v>
      </c>
      <c r="K8" s="100">
        <f t="shared" si="3"/>
        <v>0</v>
      </c>
      <c r="L8" s="100">
        <f t="shared" si="3"/>
        <v>0</v>
      </c>
      <c r="M8" s="309" t="s">
        <v>20</v>
      </c>
    </row>
    <row r="9" spans="1:13" s="4" customFormat="1" ht="46.5" customHeight="1">
      <c r="A9" s="101">
        <v>1</v>
      </c>
      <c r="B9" s="102" t="s">
        <v>21</v>
      </c>
      <c r="C9" s="103" t="s">
        <v>22</v>
      </c>
      <c r="D9" s="104" t="s">
        <v>23</v>
      </c>
      <c r="E9" s="105">
        <v>11000</v>
      </c>
      <c r="F9" s="87">
        <f aca="true" t="shared" si="4" ref="F9:F14">G9+H9+I9+J9+K9</f>
        <v>11000</v>
      </c>
      <c r="G9" s="87">
        <v>11000</v>
      </c>
      <c r="H9" s="106"/>
      <c r="I9" s="177"/>
      <c r="J9" s="177"/>
      <c r="K9" s="177"/>
      <c r="L9" s="81">
        <f t="shared" si="1"/>
        <v>0</v>
      </c>
      <c r="M9" s="310"/>
    </row>
    <row r="10" spans="1:13" s="43" customFormat="1" ht="28.5" customHeight="1">
      <c r="A10" s="107" t="s">
        <v>24</v>
      </c>
      <c r="B10" s="108" t="s">
        <v>25</v>
      </c>
      <c r="C10" s="109"/>
      <c r="D10" s="110"/>
      <c r="E10" s="106">
        <f>SUM(E11,E15,E24,E27,E32,E34)</f>
        <v>16215</v>
      </c>
      <c r="F10" s="106">
        <f aca="true" t="shared" si="5" ref="F10:K10">SUM(F11,F15,F24,F27,F32,F34)</f>
        <v>16135</v>
      </c>
      <c r="G10" s="106">
        <f t="shared" si="5"/>
        <v>5626</v>
      </c>
      <c r="H10" s="106">
        <f t="shared" si="5"/>
        <v>1823</v>
      </c>
      <c r="I10" s="106">
        <f t="shared" si="5"/>
        <v>0</v>
      </c>
      <c r="J10" s="106">
        <f t="shared" si="5"/>
        <v>0</v>
      </c>
      <c r="K10" s="106">
        <f t="shared" si="5"/>
        <v>8686</v>
      </c>
      <c r="L10" s="81">
        <f t="shared" si="1"/>
        <v>80</v>
      </c>
      <c r="M10" s="311"/>
    </row>
    <row r="11" spans="1:41" s="1" customFormat="1" ht="25.5" customHeight="1">
      <c r="A11" s="111" t="s">
        <v>26</v>
      </c>
      <c r="B11" s="112" t="s">
        <v>27</v>
      </c>
      <c r="C11" s="113"/>
      <c r="D11" s="114"/>
      <c r="E11" s="115">
        <f>SUM(E12:E14)</f>
        <v>925</v>
      </c>
      <c r="F11" s="115">
        <f aca="true" t="shared" si="6" ref="F11:K11">SUM(F12:F14)</f>
        <v>925</v>
      </c>
      <c r="G11" s="115">
        <f t="shared" si="6"/>
        <v>0</v>
      </c>
      <c r="H11" s="115">
        <f t="shared" si="6"/>
        <v>925</v>
      </c>
      <c r="I11" s="115">
        <f t="shared" si="6"/>
        <v>0</v>
      </c>
      <c r="J11" s="115">
        <f t="shared" si="6"/>
        <v>0</v>
      </c>
      <c r="K11" s="115">
        <f t="shared" si="6"/>
        <v>0</v>
      </c>
      <c r="L11" s="81">
        <f t="shared" si="1"/>
        <v>0</v>
      </c>
      <c r="M11" s="312"/>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13" s="4" customFormat="1" ht="43.5" customHeight="1">
      <c r="A12" s="116">
        <v>2</v>
      </c>
      <c r="B12" s="117" t="s">
        <v>28</v>
      </c>
      <c r="C12" s="103" t="s">
        <v>29</v>
      </c>
      <c r="D12" s="104" t="s">
        <v>23</v>
      </c>
      <c r="E12" s="118">
        <v>400</v>
      </c>
      <c r="F12" s="81">
        <f t="shared" si="4"/>
        <v>400</v>
      </c>
      <c r="G12" s="81"/>
      <c r="H12" s="106">
        <v>400</v>
      </c>
      <c r="I12" s="177"/>
      <c r="J12" s="177"/>
      <c r="K12" s="177"/>
      <c r="L12" s="81">
        <f t="shared" si="1"/>
        <v>0</v>
      </c>
      <c r="M12" s="310"/>
    </row>
    <row r="13" spans="1:13" s="4" customFormat="1" ht="42.75" customHeight="1">
      <c r="A13" s="119">
        <v>3</v>
      </c>
      <c r="B13" s="120" t="s">
        <v>30</v>
      </c>
      <c r="C13" s="31" t="s">
        <v>29</v>
      </c>
      <c r="D13" s="114" t="s">
        <v>23</v>
      </c>
      <c r="E13" s="114">
        <v>500</v>
      </c>
      <c r="F13" s="81">
        <f t="shared" si="4"/>
        <v>500</v>
      </c>
      <c r="G13" s="81"/>
      <c r="H13" s="110">
        <v>500</v>
      </c>
      <c r="I13" s="145"/>
      <c r="J13" s="145"/>
      <c r="K13" s="145"/>
      <c r="L13" s="81">
        <f t="shared" si="1"/>
        <v>0</v>
      </c>
      <c r="M13" s="312"/>
    </row>
    <row r="14" spans="1:13" s="4" customFormat="1" ht="42.75" customHeight="1">
      <c r="A14" s="119">
        <v>4</v>
      </c>
      <c r="B14" s="121" t="s">
        <v>31</v>
      </c>
      <c r="C14" s="31" t="s">
        <v>29</v>
      </c>
      <c r="D14" s="114" t="s">
        <v>23</v>
      </c>
      <c r="E14" s="114">
        <v>25</v>
      </c>
      <c r="F14" s="81">
        <f t="shared" si="4"/>
        <v>25</v>
      </c>
      <c r="G14" s="81"/>
      <c r="H14" s="110">
        <v>25</v>
      </c>
      <c r="I14" s="145"/>
      <c r="J14" s="145"/>
      <c r="K14" s="145"/>
      <c r="L14" s="81">
        <f t="shared" si="1"/>
        <v>0</v>
      </c>
      <c r="M14" s="312"/>
    </row>
    <row r="15" spans="1:13" s="1" customFormat="1" ht="33.75" customHeight="1">
      <c r="A15" s="122" t="s">
        <v>32</v>
      </c>
      <c r="B15" s="123" t="s">
        <v>33</v>
      </c>
      <c r="C15" s="124"/>
      <c r="D15" s="125"/>
      <c r="E15" s="114">
        <f>SUM(E16:E23)</f>
        <v>6169</v>
      </c>
      <c r="F15" s="114">
        <f aca="true" t="shared" si="7" ref="F15:K15">SUM(F16:F23)</f>
        <v>6169</v>
      </c>
      <c r="G15" s="114">
        <f t="shared" si="7"/>
        <v>4946</v>
      </c>
      <c r="H15" s="114">
        <f t="shared" si="7"/>
        <v>518</v>
      </c>
      <c r="I15" s="114">
        <f t="shared" si="7"/>
        <v>0</v>
      </c>
      <c r="J15" s="114">
        <f t="shared" si="7"/>
        <v>0</v>
      </c>
      <c r="K15" s="114">
        <f t="shared" si="7"/>
        <v>705</v>
      </c>
      <c r="L15" s="81">
        <f t="shared" si="1"/>
        <v>0</v>
      </c>
      <c r="M15" s="313"/>
    </row>
    <row r="16" spans="1:13" s="1" customFormat="1" ht="33.75" customHeight="1">
      <c r="A16" s="127">
        <v>5</v>
      </c>
      <c r="B16" s="121" t="s">
        <v>34</v>
      </c>
      <c r="C16" s="128" t="s">
        <v>35</v>
      </c>
      <c r="D16" s="129" t="s">
        <v>23</v>
      </c>
      <c r="E16" s="129">
        <v>1000</v>
      </c>
      <c r="F16" s="81">
        <f aca="true" t="shared" si="8" ref="F16:F23">G16+H16+I16+J16+K16</f>
        <v>505</v>
      </c>
      <c r="G16" s="81"/>
      <c r="H16" s="110"/>
      <c r="I16" s="145"/>
      <c r="J16" s="145"/>
      <c r="K16" s="145">
        <v>505</v>
      </c>
      <c r="L16" s="81"/>
      <c r="M16" s="314"/>
    </row>
    <row r="17" spans="1:13" s="1" customFormat="1" ht="28.5" customHeight="1">
      <c r="A17" s="127"/>
      <c r="B17" s="121"/>
      <c r="C17" s="31" t="s">
        <v>22</v>
      </c>
      <c r="D17" s="129"/>
      <c r="E17" s="129"/>
      <c r="F17" s="81">
        <f t="shared" si="8"/>
        <v>495</v>
      </c>
      <c r="G17" s="81">
        <v>495</v>
      </c>
      <c r="H17" s="130"/>
      <c r="I17" s="222"/>
      <c r="J17" s="222"/>
      <c r="K17" s="222"/>
      <c r="L17" s="81"/>
      <c r="M17" s="315"/>
    </row>
    <row r="18" spans="1:13" s="4" customFormat="1" ht="24">
      <c r="A18" s="131">
        <v>6</v>
      </c>
      <c r="B18" s="132" t="s">
        <v>36</v>
      </c>
      <c r="C18" s="103" t="s">
        <v>22</v>
      </c>
      <c r="D18" s="133" t="s">
        <v>23</v>
      </c>
      <c r="E18" s="133">
        <v>1070</v>
      </c>
      <c r="F18" s="81">
        <f t="shared" si="8"/>
        <v>1070</v>
      </c>
      <c r="G18" s="81">
        <v>1070</v>
      </c>
      <c r="H18" s="109"/>
      <c r="I18" s="152"/>
      <c r="J18" s="152"/>
      <c r="K18" s="152"/>
      <c r="L18" s="81">
        <f>E18-F18</f>
        <v>0</v>
      </c>
      <c r="M18" s="316"/>
    </row>
    <row r="19" spans="1:13" s="4" customFormat="1" ht="46.5" customHeight="1">
      <c r="A19" s="119">
        <v>7</v>
      </c>
      <c r="B19" s="134" t="s">
        <v>37</v>
      </c>
      <c r="C19" s="31" t="s">
        <v>22</v>
      </c>
      <c r="D19" s="114" t="s">
        <v>23</v>
      </c>
      <c r="E19" s="115">
        <v>1500</v>
      </c>
      <c r="F19" s="81">
        <f t="shared" si="8"/>
        <v>1500</v>
      </c>
      <c r="G19" s="81">
        <v>1500</v>
      </c>
      <c r="H19" s="106"/>
      <c r="I19" s="177"/>
      <c r="J19" s="177"/>
      <c r="K19" s="177"/>
      <c r="L19" s="81">
        <f>E19-F19</f>
        <v>0</v>
      </c>
      <c r="M19" s="312"/>
    </row>
    <row r="20" spans="1:13" s="4" customFormat="1" ht="46.5" customHeight="1">
      <c r="A20" s="131">
        <v>8</v>
      </c>
      <c r="B20" s="103" t="s">
        <v>38</v>
      </c>
      <c r="C20" s="31" t="s">
        <v>22</v>
      </c>
      <c r="D20" s="133" t="s">
        <v>23</v>
      </c>
      <c r="E20" s="81">
        <v>2279</v>
      </c>
      <c r="F20" s="81">
        <f t="shared" si="8"/>
        <v>1881</v>
      </c>
      <c r="G20" s="81">
        <v>1881</v>
      </c>
      <c r="H20" s="130"/>
      <c r="I20" s="222"/>
      <c r="J20" s="222"/>
      <c r="K20" s="222"/>
      <c r="L20" s="81"/>
      <c r="M20" s="317" t="s">
        <v>39</v>
      </c>
    </row>
    <row r="21" spans="1:13" s="44" customFormat="1" ht="30" customHeight="1">
      <c r="A21" s="131"/>
      <c r="B21" s="132"/>
      <c r="C21" s="103" t="s">
        <v>29</v>
      </c>
      <c r="D21" s="133"/>
      <c r="E21" s="81"/>
      <c r="F21" s="81">
        <f t="shared" si="8"/>
        <v>398</v>
      </c>
      <c r="G21" s="81"/>
      <c r="H21" s="109">
        <v>398</v>
      </c>
      <c r="I21" s="152"/>
      <c r="J21" s="152"/>
      <c r="K21" s="152"/>
      <c r="L21" s="81"/>
      <c r="M21" s="316" t="s">
        <v>40</v>
      </c>
    </row>
    <row r="22" spans="1:13" s="44" customFormat="1" ht="37.5" customHeight="1">
      <c r="A22" s="101">
        <v>9</v>
      </c>
      <c r="B22" s="117" t="s">
        <v>41</v>
      </c>
      <c r="C22" s="103" t="s">
        <v>29</v>
      </c>
      <c r="D22" s="104" t="s">
        <v>23</v>
      </c>
      <c r="E22" s="81">
        <v>120</v>
      </c>
      <c r="F22" s="81">
        <f t="shared" si="8"/>
        <v>120</v>
      </c>
      <c r="G22" s="81"/>
      <c r="H22" s="136">
        <v>120</v>
      </c>
      <c r="I22" s="224"/>
      <c r="J22" s="224"/>
      <c r="K22" s="224"/>
      <c r="L22" s="81">
        <f aca="true" t="shared" si="9" ref="L21:L38">E22-F22</f>
        <v>0</v>
      </c>
      <c r="M22" s="310" t="s">
        <v>42</v>
      </c>
    </row>
    <row r="23" spans="1:13" s="44" customFormat="1" ht="45" customHeight="1">
      <c r="A23" s="131">
        <v>10</v>
      </c>
      <c r="B23" s="132" t="s">
        <v>43</v>
      </c>
      <c r="C23" s="103" t="s">
        <v>44</v>
      </c>
      <c r="D23" s="104" t="s">
        <v>23</v>
      </c>
      <c r="E23" s="81">
        <v>200</v>
      </c>
      <c r="F23" s="81">
        <f t="shared" si="8"/>
        <v>200</v>
      </c>
      <c r="G23" s="81"/>
      <c r="H23" s="136"/>
      <c r="I23" s="224"/>
      <c r="J23" s="224"/>
      <c r="K23" s="224">
        <v>200</v>
      </c>
      <c r="L23" s="81">
        <f t="shared" si="9"/>
        <v>0</v>
      </c>
      <c r="M23" s="310" t="s">
        <v>45</v>
      </c>
    </row>
    <row r="24" spans="1:41" s="45" customFormat="1" ht="30.75" customHeight="1">
      <c r="A24" s="137" t="s">
        <v>46</v>
      </c>
      <c r="B24" s="138" t="s">
        <v>47</v>
      </c>
      <c r="C24" s="139"/>
      <c r="D24" s="140"/>
      <c r="E24" s="126">
        <f>SUM(E25:E26)</f>
        <v>279</v>
      </c>
      <c r="F24" s="126">
        <f aca="true" t="shared" si="10" ref="F24:K24">SUM(F25:F26)</f>
        <v>279</v>
      </c>
      <c r="G24" s="126">
        <f t="shared" si="10"/>
        <v>0</v>
      </c>
      <c r="H24" s="126">
        <f t="shared" si="10"/>
        <v>100</v>
      </c>
      <c r="I24" s="126">
        <f t="shared" si="10"/>
        <v>0</v>
      </c>
      <c r="J24" s="126">
        <f t="shared" si="10"/>
        <v>0</v>
      </c>
      <c r="K24" s="126">
        <f t="shared" si="10"/>
        <v>179</v>
      </c>
      <c r="L24" s="81">
        <f t="shared" si="9"/>
        <v>0</v>
      </c>
      <c r="M24" s="318"/>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row>
    <row r="25" spans="1:13" s="46" customFormat="1" ht="45.75" customHeight="1">
      <c r="A25" s="141">
        <v>11</v>
      </c>
      <c r="B25" s="117" t="s">
        <v>48</v>
      </c>
      <c r="C25" s="103" t="s">
        <v>29</v>
      </c>
      <c r="D25" s="142" t="s">
        <v>23</v>
      </c>
      <c r="E25" s="143">
        <v>100</v>
      </c>
      <c r="F25" s="144">
        <f aca="true" t="shared" si="11" ref="F25:F31">G25+H25+I25+J25+K25</f>
        <v>100</v>
      </c>
      <c r="G25" s="144"/>
      <c r="H25" s="145">
        <v>100</v>
      </c>
      <c r="I25" s="145"/>
      <c r="J25" s="145"/>
      <c r="K25" s="145"/>
      <c r="L25" s="144">
        <f t="shared" si="9"/>
        <v>0</v>
      </c>
      <c r="M25" s="102"/>
    </row>
    <row r="26" spans="1:13" s="46" customFormat="1" ht="39" customHeight="1">
      <c r="A26" s="141">
        <v>12</v>
      </c>
      <c r="B26" s="132" t="s">
        <v>49</v>
      </c>
      <c r="C26" s="103" t="s">
        <v>44</v>
      </c>
      <c r="D26" s="146"/>
      <c r="E26" s="143">
        <v>179</v>
      </c>
      <c r="F26" s="144">
        <f t="shared" si="11"/>
        <v>179</v>
      </c>
      <c r="G26" s="144"/>
      <c r="H26" s="145"/>
      <c r="I26" s="145"/>
      <c r="J26" s="145"/>
      <c r="K26" s="145">
        <v>179</v>
      </c>
      <c r="L26" s="144">
        <f t="shared" si="9"/>
        <v>0</v>
      </c>
      <c r="M26" s="319"/>
    </row>
    <row r="27" spans="1:41" s="1" customFormat="1" ht="33.75" customHeight="1">
      <c r="A27" s="147" t="s">
        <v>50</v>
      </c>
      <c r="B27" s="123" t="s">
        <v>51</v>
      </c>
      <c r="C27" s="124"/>
      <c r="D27" s="125"/>
      <c r="E27" s="114">
        <f>SUM(E28:E31)</f>
        <v>2323</v>
      </c>
      <c r="F27" s="114">
        <f aca="true" t="shared" si="12" ref="F27:K27">SUM(F28:F31)</f>
        <v>2243</v>
      </c>
      <c r="G27" s="114">
        <f t="shared" si="12"/>
        <v>680</v>
      </c>
      <c r="H27" s="114">
        <f t="shared" si="12"/>
        <v>0</v>
      </c>
      <c r="I27" s="114">
        <f t="shared" si="12"/>
        <v>0</v>
      </c>
      <c r="J27" s="114">
        <f t="shared" si="12"/>
        <v>0</v>
      </c>
      <c r="K27" s="114">
        <f t="shared" si="12"/>
        <v>1563</v>
      </c>
      <c r="L27" s="81">
        <f t="shared" si="9"/>
        <v>80</v>
      </c>
      <c r="M27" s="313"/>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1" s="1" customFormat="1" ht="66.75" customHeight="1">
      <c r="A28" s="119">
        <v>13</v>
      </c>
      <c r="B28" s="148" t="s">
        <v>52</v>
      </c>
      <c r="C28" s="31" t="s">
        <v>22</v>
      </c>
      <c r="D28" s="125" t="s">
        <v>23</v>
      </c>
      <c r="E28" s="114">
        <v>680</v>
      </c>
      <c r="F28" s="144">
        <f t="shared" si="11"/>
        <v>680</v>
      </c>
      <c r="G28" s="144">
        <v>680</v>
      </c>
      <c r="H28" s="145"/>
      <c r="I28" s="145"/>
      <c r="J28" s="145"/>
      <c r="K28" s="145"/>
      <c r="L28" s="81">
        <f t="shared" si="9"/>
        <v>0</v>
      </c>
      <c r="M28" s="320"/>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row r="29" spans="1:13" s="4" customFormat="1" ht="36.75" customHeight="1">
      <c r="A29" s="119">
        <v>14</v>
      </c>
      <c r="B29" s="149" t="s">
        <v>53</v>
      </c>
      <c r="C29" s="31" t="s">
        <v>44</v>
      </c>
      <c r="D29" s="129" t="s">
        <v>23</v>
      </c>
      <c r="E29" s="129">
        <v>500</v>
      </c>
      <c r="F29" s="144">
        <f t="shared" si="11"/>
        <v>420</v>
      </c>
      <c r="G29" s="144"/>
      <c r="H29" s="145"/>
      <c r="I29" s="145"/>
      <c r="J29" s="145"/>
      <c r="K29" s="321">
        <v>420</v>
      </c>
      <c r="L29" s="81">
        <f t="shared" si="9"/>
        <v>80</v>
      </c>
      <c r="M29" s="322" t="s">
        <v>54</v>
      </c>
    </row>
    <row r="30" spans="1:13" s="4" customFormat="1" ht="48" customHeight="1">
      <c r="A30" s="119">
        <v>15</v>
      </c>
      <c r="B30" s="117" t="s">
        <v>55</v>
      </c>
      <c r="C30" s="31" t="s">
        <v>44</v>
      </c>
      <c r="D30" s="129" t="s">
        <v>23</v>
      </c>
      <c r="E30" s="114">
        <v>379</v>
      </c>
      <c r="F30" s="144">
        <f t="shared" si="11"/>
        <v>379</v>
      </c>
      <c r="G30" s="144"/>
      <c r="H30" s="145"/>
      <c r="I30" s="145"/>
      <c r="J30" s="145"/>
      <c r="K30" s="145">
        <v>379</v>
      </c>
      <c r="L30" s="81">
        <f t="shared" si="9"/>
        <v>0</v>
      </c>
      <c r="M30" s="315"/>
    </row>
    <row r="31" spans="1:13" s="4" customFormat="1" ht="51.75" customHeight="1">
      <c r="A31" s="119">
        <v>16</v>
      </c>
      <c r="B31" s="117" t="s">
        <v>56</v>
      </c>
      <c r="C31" s="31" t="s">
        <v>57</v>
      </c>
      <c r="D31" s="129" t="s">
        <v>23</v>
      </c>
      <c r="E31" s="114">
        <v>764</v>
      </c>
      <c r="F31" s="144">
        <f t="shared" si="11"/>
        <v>764</v>
      </c>
      <c r="G31" s="144"/>
      <c r="H31" s="145"/>
      <c r="I31" s="145"/>
      <c r="J31" s="145"/>
      <c r="K31" s="145">
        <v>764</v>
      </c>
      <c r="L31" s="81">
        <f t="shared" si="9"/>
        <v>0</v>
      </c>
      <c r="M31" s="315"/>
    </row>
    <row r="32" spans="1:41" s="1" customFormat="1" ht="27.75" customHeight="1">
      <c r="A32" s="111" t="s">
        <v>58</v>
      </c>
      <c r="B32" s="150" t="s">
        <v>59</v>
      </c>
      <c r="C32" s="31"/>
      <c r="D32" s="114"/>
      <c r="E32" s="114">
        <f>SUM(E33)</f>
        <v>280</v>
      </c>
      <c r="F32" s="114">
        <f aca="true" t="shared" si="13" ref="F32:K32">SUM(F33)</f>
        <v>280</v>
      </c>
      <c r="G32" s="114">
        <f t="shared" si="13"/>
        <v>0</v>
      </c>
      <c r="H32" s="114">
        <f t="shared" si="13"/>
        <v>280</v>
      </c>
      <c r="I32" s="114">
        <f t="shared" si="13"/>
        <v>0</v>
      </c>
      <c r="J32" s="114">
        <f t="shared" si="13"/>
        <v>0</v>
      </c>
      <c r="K32" s="114">
        <f t="shared" si="13"/>
        <v>0</v>
      </c>
      <c r="L32" s="81">
        <f t="shared" si="9"/>
        <v>0</v>
      </c>
      <c r="M32" s="312"/>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13" s="44" customFormat="1" ht="46.5" customHeight="1">
      <c r="A33" s="101">
        <v>17</v>
      </c>
      <c r="B33" s="117" t="s">
        <v>60</v>
      </c>
      <c r="C33" s="103" t="s">
        <v>29</v>
      </c>
      <c r="D33" s="104" t="s">
        <v>23</v>
      </c>
      <c r="E33" s="151">
        <v>280</v>
      </c>
      <c r="F33" s="144">
        <f aca="true" t="shared" si="14" ref="F33:F37">G33+H33+I33+J33+K33</f>
        <v>280</v>
      </c>
      <c r="G33" s="144"/>
      <c r="H33" s="152">
        <v>280</v>
      </c>
      <c r="I33" s="152"/>
      <c r="J33" s="152"/>
      <c r="K33" s="152"/>
      <c r="L33" s="81">
        <f t="shared" si="9"/>
        <v>0</v>
      </c>
      <c r="M33" s="310"/>
    </row>
    <row r="34" spans="1:41" s="1" customFormat="1" ht="30.75" customHeight="1">
      <c r="A34" s="147" t="s">
        <v>61</v>
      </c>
      <c r="B34" s="123" t="s">
        <v>62</v>
      </c>
      <c r="C34" s="124"/>
      <c r="D34" s="114"/>
      <c r="E34" s="114">
        <f>SUM(E35:E37)</f>
        <v>6239</v>
      </c>
      <c r="F34" s="114">
        <f aca="true" t="shared" si="15" ref="F34:K34">SUM(F35:F37)</f>
        <v>6239</v>
      </c>
      <c r="G34" s="114">
        <f t="shared" si="15"/>
        <v>0</v>
      </c>
      <c r="H34" s="114">
        <f t="shared" si="15"/>
        <v>0</v>
      </c>
      <c r="I34" s="114">
        <f t="shared" si="15"/>
        <v>0</v>
      </c>
      <c r="J34" s="114">
        <f t="shared" si="15"/>
        <v>0</v>
      </c>
      <c r="K34" s="114">
        <f t="shared" si="15"/>
        <v>6239</v>
      </c>
      <c r="L34" s="81">
        <f t="shared" si="9"/>
        <v>0</v>
      </c>
      <c r="M34" s="312"/>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13" s="4" customFormat="1" ht="69.75" customHeight="1">
      <c r="A35" s="119">
        <v>18</v>
      </c>
      <c r="B35" s="121" t="s">
        <v>63</v>
      </c>
      <c r="C35" s="31" t="s">
        <v>64</v>
      </c>
      <c r="D35" s="114" t="s">
        <v>23</v>
      </c>
      <c r="E35" s="125">
        <v>2500</v>
      </c>
      <c r="F35" s="81">
        <f t="shared" si="14"/>
        <v>2500</v>
      </c>
      <c r="G35" s="81"/>
      <c r="H35" s="109"/>
      <c r="I35" s="152"/>
      <c r="J35" s="152"/>
      <c r="K35" s="152">
        <v>2500</v>
      </c>
      <c r="L35" s="81">
        <f t="shared" si="9"/>
        <v>0</v>
      </c>
      <c r="M35" s="312"/>
    </row>
    <row r="36" spans="1:13" s="4" customFormat="1" ht="60.75" customHeight="1">
      <c r="A36" s="119">
        <v>19</v>
      </c>
      <c r="B36" s="121" t="s">
        <v>65</v>
      </c>
      <c r="C36" s="31" t="s">
        <v>44</v>
      </c>
      <c r="D36" s="114" t="s">
        <v>23</v>
      </c>
      <c r="E36" s="125">
        <v>3679</v>
      </c>
      <c r="F36" s="81">
        <f t="shared" si="14"/>
        <v>3679</v>
      </c>
      <c r="G36" s="81"/>
      <c r="H36" s="109"/>
      <c r="I36" s="152"/>
      <c r="J36" s="152"/>
      <c r="K36" s="152">
        <v>3679</v>
      </c>
      <c r="L36" s="81">
        <f t="shared" si="9"/>
        <v>0</v>
      </c>
      <c r="M36" s="312"/>
    </row>
    <row r="37" spans="1:13" s="4" customFormat="1" ht="60.75" customHeight="1">
      <c r="A37" s="119">
        <v>20</v>
      </c>
      <c r="B37" s="158" t="s">
        <v>66</v>
      </c>
      <c r="C37" s="31" t="s">
        <v>44</v>
      </c>
      <c r="D37" s="114" t="s">
        <v>23</v>
      </c>
      <c r="E37" s="125">
        <v>60</v>
      </c>
      <c r="F37" s="81">
        <f t="shared" si="14"/>
        <v>60</v>
      </c>
      <c r="G37" s="81"/>
      <c r="H37" s="109"/>
      <c r="I37" s="152"/>
      <c r="J37" s="152"/>
      <c r="K37" s="152">
        <v>60</v>
      </c>
      <c r="L37" s="81">
        <f aca="true" t="shared" si="16" ref="L37:L68">E37-F37</f>
        <v>0</v>
      </c>
      <c r="M37" s="312"/>
    </row>
    <row r="38" spans="1:41" s="1" customFormat="1" ht="57" customHeight="1">
      <c r="A38" s="159" t="s">
        <v>67</v>
      </c>
      <c r="B38" s="160"/>
      <c r="C38" s="161"/>
      <c r="D38" s="162"/>
      <c r="E38" s="163">
        <f>SUM(E39)</f>
        <v>2778</v>
      </c>
      <c r="F38" s="163">
        <f aca="true" t="shared" si="17" ref="F38:K38">SUM(F39)</f>
        <v>2778</v>
      </c>
      <c r="G38" s="163">
        <f t="shared" si="17"/>
        <v>912</v>
      </c>
      <c r="H38" s="163">
        <f t="shared" si="17"/>
        <v>62</v>
      </c>
      <c r="I38" s="163">
        <f t="shared" si="17"/>
        <v>0</v>
      </c>
      <c r="J38" s="163">
        <f t="shared" si="17"/>
        <v>0</v>
      </c>
      <c r="K38" s="163">
        <f t="shared" si="17"/>
        <v>1804</v>
      </c>
      <c r="L38" s="81">
        <f t="shared" si="16"/>
        <v>0</v>
      </c>
      <c r="M38" s="323"/>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13" s="5" customFormat="1" ht="42" customHeight="1">
      <c r="A39" s="164" t="s">
        <v>68</v>
      </c>
      <c r="B39" s="165" t="s">
        <v>69</v>
      </c>
      <c r="C39" s="166"/>
      <c r="D39" s="167"/>
      <c r="E39" s="166">
        <f>SUM(E40:E43)</f>
        <v>2778</v>
      </c>
      <c r="F39" s="166">
        <f aca="true" t="shared" si="18" ref="F39:K39">SUM(F40:F43)</f>
        <v>2778</v>
      </c>
      <c r="G39" s="166">
        <f t="shared" si="18"/>
        <v>912</v>
      </c>
      <c r="H39" s="166">
        <f t="shared" si="18"/>
        <v>62</v>
      </c>
      <c r="I39" s="166">
        <f t="shared" si="18"/>
        <v>0</v>
      </c>
      <c r="J39" s="166">
        <f t="shared" si="18"/>
        <v>0</v>
      </c>
      <c r="K39" s="166">
        <f t="shared" si="18"/>
        <v>1804</v>
      </c>
      <c r="L39" s="81">
        <f t="shared" si="16"/>
        <v>0</v>
      </c>
      <c r="M39" s="324"/>
    </row>
    <row r="40" spans="1:13" s="4" customFormat="1" ht="45" customHeight="1">
      <c r="A40" s="116">
        <v>21</v>
      </c>
      <c r="B40" s="117" t="s">
        <v>70</v>
      </c>
      <c r="C40" s="24" t="s">
        <v>22</v>
      </c>
      <c r="D40" s="104" t="s">
        <v>71</v>
      </c>
      <c r="E40" s="166">
        <v>824</v>
      </c>
      <c r="F40" s="81">
        <f aca="true" t="shared" si="19" ref="F40:F43">G40+H40+I40+J40+K40</f>
        <v>824</v>
      </c>
      <c r="G40" s="299">
        <v>762</v>
      </c>
      <c r="H40" s="140">
        <v>62</v>
      </c>
      <c r="I40" s="168"/>
      <c r="J40" s="168"/>
      <c r="K40" s="168"/>
      <c r="L40" s="81">
        <f t="shared" si="16"/>
        <v>0</v>
      </c>
      <c r="M40" s="310" t="s">
        <v>72</v>
      </c>
    </row>
    <row r="41" spans="1:13" s="4" customFormat="1" ht="48" customHeight="1">
      <c r="A41" s="116">
        <v>22</v>
      </c>
      <c r="B41" s="117" t="s">
        <v>73</v>
      </c>
      <c r="C41" s="24" t="s">
        <v>22</v>
      </c>
      <c r="D41" s="104" t="s">
        <v>71</v>
      </c>
      <c r="E41" s="169">
        <v>150</v>
      </c>
      <c r="F41" s="81">
        <f t="shared" si="19"/>
        <v>150</v>
      </c>
      <c r="G41" s="168">
        <v>150</v>
      </c>
      <c r="H41" s="140"/>
      <c r="I41" s="168"/>
      <c r="J41" s="168"/>
      <c r="K41" s="168"/>
      <c r="L41" s="81">
        <f t="shared" si="16"/>
        <v>0</v>
      </c>
      <c r="M41" s="310"/>
    </row>
    <row r="42" spans="1:13" s="4" customFormat="1" ht="55.5" customHeight="1">
      <c r="A42" s="119">
        <v>23</v>
      </c>
      <c r="B42" s="132" t="s">
        <v>74</v>
      </c>
      <c r="C42" s="132" t="s">
        <v>75</v>
      </c>
      <c r="D42" s="104" t="s">
        <v>71</v>
      </c>
      <c r="E42" s="133">
        <v>1704</v>
      </c>
      <c r="F42" s="81">
        <f t="shared" si="19"/>
        <v>1704</v>
      </c>
      <c r="G42" s="152"/>
      <c r="H42" s="109"/>
      <c r="I42" s="152"/>
      <c r="J42" s="152"/>
      <c r="K42" s="152">
        <v>1704</v>
      </c>
      <c r="L42" s="81">
        <f t="shared" si="16"/>
        <v>0</v>
      </c>
      <c r="M42" s="310"/>
    </row>
    <row r="43" spans="1:13" s="4" customFormat="1" ht="42.75" customHeight="1">
      <c r="A43" s="119">
        <v>24</v>
      </c>
      <c r="B43" s="132" t="s">
        <v>76</v>
      </c>
      <c r="C43" s="143" t="s">
        <v>75</v>
      </c>
      <c r="D43" s="104" t="s">
        <v>71</v>
      </c>
      <c r="E43" s="133">
        <v>100</v>
      </c>
      <c r="F43" s="81">
        <f t="shared" si="19"/>
        <v>100</v>
      </c>
      <c r="G43" s="152"/>
      <c r="H43" s="109"/>
      <c r="I43" s="152"/>
      <c r="J43" s="152"/>
      <c r="K43" s="152">
        <v>100</v>
      </c>
      <c r="L43" s="81">
        <f t="shared" si="16"/>
        <v>0</v>
      </c>
      <c r="M43" s="310"/>
    </row>
    <row r="44" spans="1:41" s="1" customFormat="1" ht="30" customHeight="1">
      <c r="A44" s="159" t="s">
        <v>77</v>
      </c>
      <c r="B44" s="160"/>
      <c r="C44" s="161"/>
      <c r="D44" s="162"/>
      <c r="E44" s="170">
        <f>SUM(E45,E48,E52,E54)</f>
        <v>7054</v>
      </c>
      <c r="F44" s="170">
        <f aca="true" t="shared" si="20" ref="F44:K44">SUM(F45,F48,F52,F54)</f>
        <v>7054</v>
      </c>
      <c r="G44" s="170">
        <f t="shared" si="20"/>
        <v>2994</v>
      </c>
      <c r="H44" s="170">
        <f t="shared" si="20"/>
        <v>0</v>
      </c>
      <c r="I44" s="170">
        <f t="shared" si="20"/>
        <v>0</v>
      </c>
      <c r="J44" s="170">
        <f t="shared" si="20"/>
        <v>0</v>
      </c>
      <c r="K44" s="170">
        <f t="shared" si="20"/>
        <v>4060</v>
      </c>
      <c r="L44" s="81">
        <f t="shared" si="16"/>
        <v>0</v>
      </c>
      <c r="M44" s="323"/>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13" s="48" customFormat="1" ht="27" customHeight="1">
      <c r="A45" s="171" t="s">
        <v>68</v>
      </c>
      <c r="B45" s="172" t="s">
        <v>78</v>
      </c>
      <c r="C45" s="173"/>
      <c r="D45" s="171"/>
      <c r="E45" s="99">
        <f>SUM(E46:E47)</f>
        <v>624</v>
      </c>
      <c r="F45" s="99">
        <f aca="true" t="shared" si="21" ref="F45:K45">SUM(F46:F47)</f>
        <v>624</v>
      </c>
      <c r="G45" s="99">
        <f t="shared" si="21"/>
        <v>624</v>
      </c>
      <c r="H45" s="99">
        <f t="shared" si="21"/>
        <v>0</v>
      </c>
      <c r="I45" s="99">
        <f t="shared" si="21"/>
        <v>0</v>
      </c>
      <c r="J45" s="99">
        <f t="shared" si="21"/>
        <v>0</v>
      </c>
      <c r="K45" s="99">
        <f t="shared" si="21"/>
        <v>0</v>
      </c>
      <c r="L45" s="81">
        <f t="shared" si="16"/>
        <v>0</v>
      </c>
      <c r="M45" s="325"/>
    </row>
    <row r="46" spans="1:13" s="44" customFormat="1" ht="42.75" customHeight="1">
      <c r="A46" s="118">
        <v>25</v>
      </c>
      <c r="B46" s="117" t="s">
        <v>79</v>
      </c>
      <c r="C46" s="143" t="s">
        <v>22</v>
      </c>
      <c r="D46" s="169" t="s">
        <v>80</v>
      </c>
      <c r="E46" s="81">
        <v>287</v>
      </c>
      <c r="F46" s="174">
        <f aca="true" t="shared" si="22" ref="F46:F51">G46+H46+I46+J46+K46</f>
        <v>287</v>
      </c>
      <c r="G46" s="174">
        <v>287</v>
      </c>
      <c r="H46" s="175"/>
      <c r="I46" s="174"/>
      <c r="J46" s="174"/>
      <c r="K46" s="174"/>
      <c r="L46" s="81">
        <f t="shared" si="16"/>
        <v>0</v>
      </c>
      <c r="M46" s="326"/>
    </row>
    <row r="47" spans="1:13" s="44" customFormat="1" ht="45" customHeight="1">
      <c r="A47" s="118">
        <v>26</v>
      </c>
      <c r="B47" s="117" t="s">
        <v>81</v>
      </c>
      <c r="C47" s="143" t="s">
        <v>22</v>
      </c>
      <c r="D47" s="169" t="s">
        <v>80</v>
      </c>
      <c r="E47" s="81">
        <v>337</v>
      </c>
      <c r="F47" s="174">
        <f t="shared" si="22"/>
        <v>337</v>
      </c>
      <c r="G47" s="174">
        <v>337</v>
      </c>
      <c r="H47" s="175"/>
      <c r="I47" s="174"/>
      <c r="J47" s="174"/>
      <c r="K47" s="174"/>
      <c r="L47" s="81">
        <f t="shared" si="16"/>
        <v>0</v>
      </c>
      <c r="M47" s="327"/>
    </row>
    <row r="48" spans="1:13" s="48" customFormat="1" ht="24.75" customHeight="1">
      <c r="A48" s="99" t="s">
        <v>24</v>
      </c>
      <c r="B48" s="172" t="s">
        <v>82</v>
      </c>
      <c r="C48" s="173"/>
      <c r="D48" s="171"/>
      <c r="E48" s="99">
        <f>SUM(E49:E51)</f>
        <v>1490</v>
      </c>
      <c r="F48" s="99">
        <f aca="true" t="shared" si="23" ref="F48:K48">SUM(F49:F51)</f>
        <v>1490</v>
      </c>
      <c r="G48" s="99">
        <f t="shared" si="23"/>
        <v>1490</v>
      </c>
      <c r="H48" s="99">
        <f t="shared" si="23"/>
        <v>0</v>
      </c>
      <c r="I48" s="99">
        <f t="shared" si="23"/>
        <v>0</v>
      </c>
      <c r="J48" s="99">
        <f t="shared" si="23"/>
        <v>0</v>
      </c>
      <c r="K48" s="99">
        <f t="shared" si="23"/>
        <v>0</v>
      </c>
      <c r="L48" s="81">
        <f t="shared" si="16"/>
        <v>0</v>
      </c>
      <c r="M48" s="325"/>
    </row>
    <row r="49" spans="1:13" s="44" customFormat="1" ht="36" customHeight="1">
      <c r="A49" s="118">
        <v>27</v>
      </c>
      <c r="B49" s="176" t="s">
        <v>83</v>
      </c>
      <c r="C49" s="143" t="s">
        <v>22</v>
      </c>
      <c r="D49" s="169" t="s">
        <v>80</v>
      </c>
      <c r="E49" s="118">
        <v>112</v>
      </c>
      <c r="F49" s="79">
        <f t="shared" si="22"/>
        <v>112</v>
      </c>
      <c r="G49" s="177">
        <v>112</v>
      </c>
      <c r="H49" s="106"/>
      <c r="I49" s="177"/>
      <c r="J49" s="177"/>
      <c r="K49" s="177"/>
      <c r="L49" s="81">
        <f t="shared" si="16"/>
        <v>0</v>
      </c>
      <c r="M49" s="327"/>
    </row>
    <row r="50" spans="1:13" s="44" customFormat="1" ht="24" customHeight="1">
      <c r="A50" s="104">
        <v>28</v>
      </c>
      <c r="B50" s="117" t="s">
        <v>84</v>
      </c>
      <c r="C50" s="143" t="s">
        <v>22</v>
      </c>
      <c r="D50" s="169" t="s">
        <v>80</v>
      </c>
      <c r="E50" s="118">
        <v>1313</v>
      </c>
      <c r="F50" s="79">
        <f t="shared" si="22"/>
        <v>1313</v>
      </c>
      <c r="G50" s="177">
        <v>1313</v>
      </c>
      <c r="H50" s="106"/>
      <c r="I50" s="177"/>
      <c r="J50" s="177"/>
      <c r="K50" s="177"/>
      <c r="L50" s="81">
        <f t="shared" si="16"/>
        <v>0</v>
      </c>
      <c r="M50" s="327"/>
    </row>
    <row r="51" spans="1:13" s="4" customFormat="1" ht="27.75" customHeight="1">
      <c r="A51" s="114">
        <v>29</v>
      </c>
      <c r="B51" s="117" t="s">
        <v>85</v>
      </c>
      <c r="C51" s="24" t="s">
        <v>22</v>
      </c>
      <c r="D51" s="151" t="s">
        <v>80</v>
      </c>
      <c r="E51" s="115">
        <v>65</v>
      </c>
      <c r="F51" s="81">
        <f t="shared" si="22"/>
        <v>65</v>
      </c>
      <c r="G51" s="177">
        <v>65</v>
      </c>
      <c r="H51" s="106"/>
      <c r="I51" s="177"/>
      <c r="J51" s="177"/>
      <c r="K51" s="177"/>
      <c r="L51" s="81">
        <f t="shared" si="16"/>
        <v>0</v>
      </c>
      <c r="M51" s="328"/>
    </row>
    <row r="52" spans="1:13" s="48" customFormat="1" ht="21" customHeight="1">
      <c r="A52" s="99" t="s">
        <v>86</v>
      </c>
      <c r="B52" s="172" t="s">
        <v>87</v>
      </c>
      <c r="C52" s="173"/>
      <c r="D52" s="171"/>
      <c r="E52" s="99">
        <f>SUM(E53:E53)</f>
        <v>880</v>
      </c>
      <c r="F52" s="99">
        <f aca="true" t="shared" si="24" ref="F52:K52">SUM(F53:F53)</f>
        <v>880</v>
      </c>
      <c r="G52" s="99">
        <f t="shared" si="24"/>
        <v>880</v>
      </c>
      <c r="H52" s="99">
        <f t="shared" si="24"/>
        <v>0</v>
      </c>
      <c r="I52" s="99">
        <f t="shared" si="24"/>
        <v>0</v>
      </c>
      <c r="J52" s="99">
        <f t="shared" si="24"/>
        <v>0</v>
      </c>
      <c r="K52" s="99">
        <f t="shared" si="24"/>
        <v>0</v>
      </c>
      <c r="L52" s="81">
        <f t="shared" si="16"/>
        <v>0</v>
      </c>
      <c r="M52" s="325"/>
    </row>
    <row r="53" spans="1:13" s="4" customFormat="1" ht="25.5">
      <c r="A53" s="115">
        <v>30</v>
      </c>
      <c r="B53" s="117" t="s">
        <v>88</v>
      </c>
      <c r="C53" s="24" t="s">
        <v>22</v>
      </c>
      <c r="D53" s="114" t="s">
        <v>80</v>
      </c>
      <c r="E53" s="178">
        <v>880</v>
      </c>
      <c r="F53" s="79">
        <f aca="true" t="shared" si="25" ref="F53:F59">G53+H53+I53+J53+K53</f>
        <v>880</v>
      </c>
      <c r="G53" s="179">
        <v>880</v>
      </c>
      <c r="H53" s="106"/>
      <c r="I53" s="177"/>
      <c r="J53" s="177"/>
      <c r="K53" s="177"/>
      <c r="L53" s="81">
        <f t="shared" si="16"/>
        <v>0</v>
      </c>
      <c r="M53" s="312"/>
    </row>
    <row r="54" spans="1:13" s="43" customFormat="1" ht="24.75" customHeight="1">
      <c r="A54" s="130" t="s">
        <v>89</v>
      </c>
      <c r="B54" s="180" t="s">
        <v>90</v>
      </c>
      <c r="C54" s="180"/>
      <c r="D54" s="175"/>
      <c r="E54" s="181">
        <f>SUM(E55:E55)</f>
        <v>4060</v>
      </c>
      <c r="F54" s="181">
        <f aca="true" t="shared" si="26" ref="F54:K54">SUM(F55:F55)</f>
        <v>4060</v>
      </c>
      <c r="G54" s="181">
        <f t="shared" si="26"/>
        <v>0</v>
      </c>
      <c r="H54" s="181">
        <f t="shared" si="26"/>
        <v>0</v>
      </c>
      <c r="I54" s="181">
        <f t="shared" si="26"/>
        <v>0</v>
      </c>
      <c r="J54" s="181">
        <f t="shared" si="26"/>
        <v>0</v>
      </c>
      <c r="K54" s="181">
        <f t="shared" si="26"/>
        <v>4060</v>
      </c>
      <c r="L54" s="81">
        <f t="shared" si="16"/>
        <v>0</v>
      </c>
      <c r="M54" s="310" t="s">
        <v>91</v>
      </c>
    </row>
    <row r="55" spans="1:13" s="6" customFormat="1" ht="34.5" customHeight="1">
      <c r="A55" s="182">
        <v>31</v>
      </c>
      <c r="B55" s="117" t="s">
        <v>92</v>
      </c>
      <c r="C55" s="24" t="s">
        <v>93</v>
      </c>
      <c r="D55" s="183" t="s">
        <v>80</v>
      </c>
      <c r="E55" s="179">
        <v>4060</v>
      </c>
      <c r="F55" s="144">
        <f t="shared" si="25"/>
        <v>4060</v>
      </c>
      <c r="G55" s="177"/>
      <c r="H55" s="177"/>
      <c r="I55" s="177"/>
      <c r="J55" s="177"/>
      <c r="K55" s="177">
        <v>4060</v>
      </c>
      <c r="L55" s="144">
        <f t="shared" si="16"/>
        <v>0</v>
      </c>
      <c r="M55" s="329"/>
    </row>
    <row r="56" spans="1:41" s="1" customFormat="1" ht="43.5" customHeight="1">
      <c r="A56" s="184" t="s">
        <v>94</v>
      </c>
      <c r="B56" s="185"/>
      <c r="C56" s="92"/>
      <c r="D56" s="186"/>
      <c r="E56" s="187">
        <f>SUM(E57,E63,E66,E70)</f>
        <v>39585</v>
      </c>
      <c r="F56" s="187">
        <f aca="true" t="shared" si="27" ref="F56:K56">SUM(F57,F63,F66,F70)</f>
        <v>29874</v>
      </c>
      <c r="G56" s="187">
        <f t="shared" si="27"/>
        <v>13688</v>
      </c>
      <c r="H56" s="187">
        <f t="shared" si="27"/>
        <v>1634</v>
      </c>
      <c r="I56" s="187">
        <f t="shared" si="27"/>
        <v>3750</v>
      </c>
      <c r="J56" s="187">
        <f t="shared" si="27"/>
        <v>1000</v>
      </c>
      <c r="K56" s="187">
        <f t="shared" si="27"/>
        <v>9802</v>
      </c>
      <c r="L56" s="91">
        <f t="shared" si="16"/>
        <v>9711</v>
      </c>
      <c r="M56" s="330"/>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s="49" customFormat="1" ht="52.5" customHeight="1">
      <c r="A57" s="188" t="s">
        <v>18</v>
      </c>
      <c r="B57" s="189" t="s">
        <v>95</v>
      </c>
      <c r="C57" s="190"/>
      <c r="D57" s="191" t="s">
        <v>96</v>
      </c>
      <c r="E57" s="95">
        <f>SUM(E58,E59,E60,E62)</f>
        <v>18318</v>
      </c>
      <c r="F57" s="95">
        <f aca="true" t="shared" si="28" ref="F57:K57">SUM(F58,F59,F60,F62)</f>
        <v>13507</v>
      </c>
      <c r="G57" s="95">
        <f t="shared" si="28"/>
        <v>3214</v>
      </c>
      <c r="H57" s="95">
        <f t="shared" si="28"/>
        <v>1634</v>
      </c>
      <c r="I57" s="95">
        <f t="shared" si="28"/>
        <v>3750</v>
      </c>
      <c r="J57" s="95">
        <f t="shared" si="28"/>
        <v>0</v>
      </c>
      <c r="K57" s="95">
        <f t="shared" si="28"/>
        <v>4909</v>
      </c>
      <c r="L57" s="216">
        <f t="shared" si="16"/>
        <v>4811</v>
      </c>
      <c r="M57" s="33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row>
    <row r="58" spans="1:13" s="5" customFormat="1" ht="42" customHeight="1">
      <c r="A58" s="192" t="s">
        <v>97</v>
      </c>
      <c r="B58" s="193" t="s">
        <v>98</v>
      </c>
      <c r="C58" s="194"/>
      <c r="D58" s="169" t="s">
        <v>96</v>
      </c>
      <c r="E58" s="166">
        <v>3289</v>
      </c>
      <c r="F58" s="81">
        <f t="shared" si="25"/>
        <v>3289</v>
      </c>
      <c r="G58" s="300">
        <v>2929</v>
      </c>
      <c r="H58" s="300">
        <v>360</v>
      </c>
      <c r="I58" s="195"/>
      <c r="J58" s="195"/>
      <c r="K58" s="195"/>
      <c r="L58" s="81">
        <f t="shared" si="16"/>
        <v>0</v>
      </c>
      <c r="M58" s="327" t="s">
        <v>99</v>
      </c>
    </row>
    <row r="59" spans="1:13" s="4" customFormat="1" ht="58.5" customHeight="1">
      <c r="A59" s="119" t="s">
        <v>100</v>
      </c>
      <c r="B59" s="193" t="s">
        <v>101</v>
      </c>
      <c r="C59" s="194"/>
      <c r="D59" s="169" t="s">
        <v>96</v>
      </c>
      <c r="E59" s="166">
        <v>13000</v>
      </c>
      <c r="F59" s="81">
        <f t="shared" si="25"/>
        <v>8659</v>
      </c>
      <c r="G59" s="195"/>
      <c r="H59" s="195"/>
      <c r="I59" s="195">
        <v>3750</v>
      </c>
      <c r="J59" s="195"/>
      <c r="K59" s="195">
        <v>4909</v>
      </c>
      <c r="L59" s="81">
        <f t="shared" si="16"/>
        <v>4341</v>
      </c>
      <c r="M59" s="332" t="s">
        <v>102</v>
      </c>
    </row>
    <row r="60" spans="1:13" s="5" customFormat="1" ht="37.5" customHeight="1">
      <c r="A60" s="196" t="s">
        <v>46</v>
      </c>
      <c r="B60" s="193" t="s">
        <v>103</v>
      </c>
      <c r="C60" s="194"/>
      <c r="D60" s="169" t="s">
        <v>96</v>
      </c>
      <c r="E60" s="166">
        <f>SUM(E61:E61)</f>
        <v>334</v>
      </c>
      <c r="F60" s="166">
        <f aca="true" t="shared" si="29" ref="F60:K60">SUM(F61:F61)</f>
        <v>334</v>
      </c>
      <c r="G60" s="166">
        <f t="shared" si="29"/>
        <v>100</v>
      </c>
      <c r="H60" s="166">
        <f t="shared" si="29"/>
        <v>234</v>
      </c>
      <c r="I60" s="166">
        <f t="shared" si="29"/>
        <v>0</v>
      </c>
      <c r="J60" s="166">
        <f t="shared" si="29"/>
        <v>0</v>
      </c>
      <c r="K60" s="166">
        <f t="shared" si="29"/>
        <v>0</v>
      </c>
      <c r="L60" s="81">
        <f t="shared" si="16"/>
        <v>0</v>
      </c>
      <c r="M60" s="332"/>
    </row>
    <row r="61" spans="1:13" s="6" customFormat="1" ht="51.75" customHeight="1">
      <c r="A61" s="197"/>
      <c r="B61" s="198" t="s">
        <v>104</v>
      </c>
      <c r="C61" s="103" t="s">
        <v>29</v>
      </c>
      <c r="D61" s="142" t="s">
        <v>96</v>
      </c>
      <c r="E61" s="199">
        <v>334</v>
      </c>
      <c r="F61" s="144">
        <f aca="true" t="shared" si="30" ref="F61:F65">G61+H61+I61+J61+K61</f>
        <v>334</v>
      </c>
      <c r="G61" s="301">
        <v>100</v>
      </c>
      <c r="H61" s="200">
        <v>234</v>
      </c>
      <c r="I61" s="200"/>
      <c r="J61" s="200"/>
      <c r="K61" s="200"/>
      <c r="L61" s="144">
        <f t="shared" si="16"/>
        <v>0</v>
      </c>
      <c r="M61" s="102" t="s">
        <v>105</v>
      </c>
    </row>
    <row r="62" spans="1:13" s="4" customFormat="1" ht="39.75" customHeight="1">
      <c r="A62" s="201" t="s">
        <v>106</v>
      </c>
      <c r="B62" s="202" t="s">
        <v>107</v>
      </c>
      <c r="C62" s="202"/>
      <c r="D62" s="203"/>
      <c r="E62" s="204">
        <v>1695</v>
      </c>
      <c r="F62" s="81">
        <f t="shared" si="30"/>
        <v>1225</v>
      </c>
      <c r="G62" s="302">
        <v>185</v>
      </c>
      <c r="H62" s="204">
        <v>1040</v>
      </c>
      <c r="I62" s="204"/>
      <c r="J62" s="204"/>
      <c r="K62" s="204"/>
      <c r="L62" s="81">
        <f t="shared" si="16"/>
        <v>470</v>
      </c>
      <c r="M62" s="333" t="s">
        <v>108</v>
      </c>
    </row>
    <row r="63" spans="1:12" s="4" customFormat="1" ht="33.75" customHeight="1">
      <c r="A63" s="205" t="s">
        <v>109</v>
      </c>
      <c r="B63" s="206" t="s">
        <v>110</v>
      </c>
      <c r="C63" s="206"/>
      <c r="D63" s="203"/>
      <c r="E63" s="207">
        <f>SUM(E64,E65)</f>
        <v>10874</v>
      </c>
      <c r="F63" s="207">
        <f aca="true" t="shared" si="31" ref="F63:K63">SUM(F64,F65)</f>
        <v>5974</v>
      </c>
      <c r="G63" s="207">
        <f t="shared" si="31"/>
        <v>4974</v>
      </c>
      <c r="H63" s="207">
        <f t="shared" si="31"/>
        <v>0</v>
      </c>
      <c r="I63" s="207">
        <f t="shared" si="31"/>
        <v>0</v>
      </c>
      <c r="J63" s="207">
        <f t="shared" si="31"/>
        <v>1000</v>
      </c>
      <c r="K63" s="207">
        <f t="shared" si="31"/>
        <v>0</v>
      </c>
      <c r="L63" s="81">
        <f t="shared" si="16"/>
        <v>4900</v>
      </c>
    </row>
    <row r="64" spans="1:13" s="5" customFormat="1" ht="33" customHeight="1">
      <c r="A64" s="208" t="s">
        <v>97</v>
      </c>
      <c r="B64" s="209" t="s">
        <v>111</v>
      </c>
      <c r="C64" s="209"/>
      <c r="D64" s="104" t="s">
        <v>96</v>
      </c>
      <c r="E64" s="166">
        <v>2572</v>
      </c>
      <c r="F64" s="81">
        <f>G64+H64+I64+J64+K64</f>
        <v>2572</v>
      </c>
      <c r="G64" s="300">
        <v>1572</v>
      </c>
      <c r="H64" s="195"/>
      <c r="I64" s="195"/>
      <c r="J64" s="195">
        <v>1000</v>
      </c>
      <c r="K64" s="195"/>
      <c r="L64" s="81">
        <f t="shared" si="16"/>
        <v>0</v>
      </c>
      <c r="M64" s="334" t="s">
        <v>112</v>
      </c>
    </row>
    <row r="65" spans="1:13" s="4" customFormat="1" ht="34.5" customHeight="1">
      <c r="A65" s="235" t="s">
        <v>100</v>
      </c>
      <c r="B65" s="209" t="s">
        <v>113</v>
      </c>
      <c r="C65" s="209"/>
      <c r="D65" s="236"/>
      <c r="E65" s="166">
        <v>8302</v>
      </c>
      <c r="F65" s="290">
        <f t="shared" si="30"/>
        <v>3402</v>
      </c>
      <c r="G65" s="335">
        <v>3402</v>
      </c>
      <c r="H65" s="175"/>
      <c r="I65" s="175"/>
      <c r="J65" s="175"/>
      <c r="K65" s="175"/>
      <c r="L65" s="81">
        <f t="shared" si="16"/>
        <v>4900</v>
      </c>
      <c r="M65" s="334" t="s">
        <v>114</v>
      </c>
    </row>
    <row r="66" spans="1:13" s="5" customFormat="1" ht="39.75" customHeight="1">
      <c r="A66" s="164" t="s">
        <v>115</v>
      </c>
      <c r="B66" s="237" t="s">
        <v>116</v>
      </c>
      <c r="C66" s="238"/>
      <c r="D66" s="167"/>
      <c r="E66" s="166">
        <f>SUM(E67:E69)</f>
        <v>9393</v>
      </c>
      <c r="F66" s="166">
        <f aca="true" t="shared" si="32" ref="F66:K66">SUM(F67:F69)</f>
        <v>9393</v>
      </c>
      <c r="G66" s="166">
        <f t="shared" si="32"/>
        <v>5500</v>
      </c>
      <c r="H66" s="166">
        <f t="shared" si="32"/>
        <v>0</v>
      </c>
      <c r="I66" s="166">
        <f t="shared" si="32"/>
        <v>0</v>
      </c>
      <c r="J66" s="166">
        <f t="shared" si="32"/>
        <v>0</v>
      </c>
      <c r="K66" s="166">
        <f t="shared" si="32"/>
        <v>3893</v>
      </c>
      <c r="L66" s="81">
        <f t="shared" si="16"/>
        <v>0</v>
      </c>
      <c r="M66" s="324"/>
    </row>
    <row r="67" spans="1:13" s="4" customFormat="1" ht="42" customHeight="1">
      <c r="A67" s="119"/>
      <c r="B67" s="120" t="s">
        <v>117</v>
      </c>
      <c r="C67" s="31" t="s">
        <v>22</v>
      </c>
      <c r="D67" s="125" t="s">
        <v>96</v>
      </c>
      <c r="E67" s="239">
        <v>5500</v>
      </c>
      <c r="F67" s="81">
        <f aca="true" t="shared" si="33" ref="F67:F69">G67+H67+I67+J67+K67</f>
        <v>5500</v>
      </c>
      <c r="G67" s="240">
        <v>5500</v>
      </c>
      <c r="H67" s="204"/>
      <c r="I67" s="240"/>
      <c r="J67" s="240"/>
      <c r="K67" s="240"/>
      <c r="L67" s="81">
        <f t="shared" si="16"/>
        <v>0</v>
      </c>
      <c r="M67" s="313"/>
    </row>
    <row r="68" spans="1:13" s="4" customFormat="1" ht="36" customHeight="1">
      <c r="A68" s="119"/>
      <c r="B68" s="120" t="s">
        <v>118</v>
      </c>
      <c r="C68" s="31" t="s">
        <v>119</v>
      </c>
      <c r="D68" s="125" t="s">
        <v>96</v>
      </c>
      <c r="E68" s="239">
        <v>900</v>
      </c>
      <c r="F68" s="81">
        <f t="shared" si="33"/>
        <v>900</v>
      </c>
      <c r="G68" s="240"/>
      <c r="H68" s="204"/>
      <c r="I68" s="240"/>
      <c r="J68" s="240"/>
      <c r="K68" s="240">
        <v>900</v>
      </c>
      <c r="L68" s="81">
        <f t="shared" si="16"/>
        <v>0</v>
      </c>
      <c r="M68" s="313"/>
    </row>
    <row r="69" spans="1:13" s="4" customFormat="1" ht="45.75" customHeight="1">
      <c r="A69" s="119"/>
      <c r="B69" s="120" t="s">
        <v>120</v>
      </c>
      <c r="C69" s="31" t="s">
        <v>119</v>
      </c>
      <c r="D69" s="125" t="s">
        <v>96</v>
      </c>
      <c r="E69" s="239">
        <v>2993</v>
      </c>
      <c r="F69" s="81">
        <f t="shared" si="33"/>
        <v>2993</v>
      </c>
      <c r="G69" s="240"/>
      <c r="H69" s="204"/>
      <c r="I69" s="240"/>
      <c r="J69" s="240"/>
      <c r="K69" s="240">
        <v>2993</v>
      </c>
      <c r="L69" s="81">
        <f aca="true" t="shared" si="34" ref="L69:L85">E69-F69</f>
        <v>0</v>
      </c>
      <c r="M69" s="313"/>
    </row>
    <row r="70" spans="1:13" s="4" customFormat="1" ht="25.5" customHeight="1">
      <c r="A70" s="119" t="s">
        <v>121</v>
      </c>
      <c r="B70" s="241" t="s">
        <v>122</v>
      </c>
      <c r="C70" s="238"/>
      <c r="D70" s="125"/>
      <c r="E70" s="239">
        <f>E71</f>
        <v>1000</v>
      </c>
      <c r="F70" s="239">
        <f aca="true" t="shared" si="35" ref="F70:K70">F71</f>
        <v>1000</v>
      </c>
      <c r="G70" s="239">
        <f t="shared" si="35"/>
        <v>0</v>
      </c>
      <c r="H70" s="239">
        <f t="shared" si="35"/>
        <v>0</v>
      </c>
      <c r="I70" s="239">
        <f t="shared" si="35"/>
        <v>0</v>
      </c>
      <c r="J70" s="239">
        <f t="shared" si="35"/>
        <v>0</v>
      </c>
      <c r="K70" s="239">
        <f t="shared" si="35"/>
        <v>1000</v>
      </c>
      <c r="L70" s="81">
        <f t="shared" si="34"/>
        <v>0</v>
      </c>
      <c r="M70" s="313"/>
    </row>
    <row r="71" spans="1:13" s="4" customFormat="1" ht="36.75" customHeight="1">
      <c r="A71" s="119"/>
      <c r="B71" s="149" t="s">
        <v>123</v>
      </c>
      <c r="C71" s="31" t="s">
        <v>44</v>
      </c>
      <c r="D71" s="125" t="s">
        <v>96</v>
      </c>
      <c r="E71" s="239">
        <v>1000</v>
      </c>
      <c r="F71" s="81">
        <f aca="true" t="shared" si="36" ref="F71:F76">G71+H71+I71+J71+K71</f>
        <v>1000</v>
      </c>
      <c r="G71" s="240"/>
      <c r="H71" s="204"/>
      <c r="I71" s="240"/>
      <c r="J71" s="240"/>
      <c r="K71" s="240">
        <v>1000</v>
      </c>
      <c r="L71" s="81">
        <f t="shared" si="34"/>
        <v>0</v>
      </c>
      <c r="M71" s="313"/>
    </row>
    <row r="72" spans="1:41" s="1" customFormat="1" ht="33" customHeight="1">
      <c r="A72" s="159" t="s">
        <v>124</v>
      </c>
      <c r="B72" s="160"/>
      <c r="C72" s="161"/>
      <c r="D72" s="242"/>
      <c r="E72" s="170">
        <f>SUM(E73:E76)</f>
        <v>6080</v>
      </c>
      <c r="F72" s="170">
        <f aca="true" t="shared" si="37" ref="F72:K72">SUM(F73:F76)</f>
        <v>6080</v>
      </c>
      <c r="G72" s="170">
        <f t="shared" si="37"/>
        <v>1050</v>
      </c>
      <c r="H72" s="170">
        <f t="shared" si="37"/>
        <v>5030</v>
      </c>
      <c r="I72" s="170">
        <f t="shared" si="37"/>
        <v>0</v>
      </c>
      <c r="J72" s="170">
        <f t="shared" si="37"/>
        <v>0</v>
      </c>
      <c r="K72" s="170">
        <f t="shared" si="37"/>
        <v>0</v>
      </c>
      <c r="L72" s="81">
        <f t="shared" si="34"/>
        <v>0</v>
      </c>
      <c r="M72" s="313"/>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13" s="4" customFormat="1" ht="31.5" customHeight="1">
      <c r="A73" s="116"/>
      <c r="B73" s="132" t="s">
        <v>125</v>
      </c>
      <c r="C73" s="103" t="s">
        <v>22</v>
      </c>
      <c r="D73" s="243" t="s">
        <v>126</v>
      </c>
      <c r="E73" s="244">
        <v>1050</v>
      </c>
      <c r="F73" s="81">
        <f t="shared" si="36"/>
        <v>1050</v>
      </c>
      <c r="G73" s="240">
        <v>1050</v>
      </c>
      <c r="H73" s="204"/>
      <c r="I73" s="240"/>
      <c r="J73" s="240"/>
      <c r="K73" s="240"/>
      <c r="L73" s="81">
        <f t="shared" si="34"/>
        <v>0</v>
      </c>
      <c r="M73" s="345"/>
    </row>
    <row r="74" spans="1:13" s="4" customFormat="1" ht="28.5" customHeight="1">
      <c r="A74" s="116"/>
      <c r="B74" s="132" t="s">
        <v>127</v>
      </c>
      <c r="C74" s="336" t="s">
        <v>29</v>
      </c>
      <c r="D74" s="243" t="s">
        <v>126</v>
      </c>
      <c r="E74" s="244">
        <v>30</v>
      </c>
      <c r="F74" s="81">
        <f t="shared" si="36"/>
        <v>30</v>
      </c>
      <c r="G74" s="240"/>
      <c r="H74" s="204">
        <v>30</v>
      </c>
      <c r="I74" s="240"/>
      <c r="J74" s="240"/>
      <c r="K74" s="240"/>
      <c r="L74" s="81">
        <f t="shared" si="34"/>
        <v>0</v>
      </c>
      <c r="M74" s="345"/>
    </row>
    <row r="75" spans="1:13" s="4" customFormat="1" ht="34.5" customHeight="1">
      <c r="A75" s="116"/>
      <c r="B75" s="132" t="s">
        <v>128</v>
      </c>
      <c r="C75" s="336" t="s">
        <v>29</v>
      </c>
      <c r="D75" s="243" t="s">
        <v>126</v>
      </c>
      <c r="E75" s="245">
        <v>4500</v>
      </c>
      <c r="F75" s="81">
        <f t="shared" si="36"/>
        <v>4500</v>
      </c>
      <c r="G75" s="240"/>
      <c r="H75" s="204">
        <v>4500</v>
      </c>
      <c r="I75" s="240"/>
      <c r="J75" s="240"/>
      <c r="K75" s="240"/>
      <c r="L75" s="81">
        <f t="shared" si="34"/>
        <v>0</v>
      </c>
      <c r="M75" s="345" t="s">
        <v>129</v>
      </c>
    </row>
    <row r="76" spans="1:13" s="4" customFormat="1" ht="34.5" customHeight="1">
      <c r="A76" s="119"/>
      <c r="B76" s="132" t="s">
        <v>130</v>
      </c>
      <c r="C76" s="336" t="s">
        <v>29</v>
      </c>
      <c r="D76" s="243" t="s">
        <v>126</v>
      </c>
      <c r="E76" s="245">
        <v>500</v>
      </c>
      <c r="F76" s="81">
        <f t="shared" si="36"/>
        <v>500</v>
      </c>
      <c r="G76" s="240"/>
      <c r="H76" s="204">
        <v>500</v>
      </c>
      <c r="I76" s="240"/>
      <c r="J76" s="240"/>
      <c r="K76" s="240"/>
      <c r="L76" s="81">
        <f t="shared" si="34"/>
        <v>0</v>
      </c>
      <c r="M76" s="345"/>
    </row>
    <row r="77" spans="1:13" s="4" customFormat="1" ht="30.75" customHeight="1">
      <c r="A77" s="88" t="s">
        <v>131</v>
      </c>
      <c r="B77" s="89"/>
      <c r="C77" s="337"/>
      <c r="D77" s="246"/>
      <c r="E77" s="163">
        <f>SUM(E78,E81)</f>
        <v>1028</v>
      </c>
      <c r="F77" s="163">
        <f aca="true" t="shared" si="38" ref="F77:K77">SUM(F78,F81)</f>
        <v>1028</v>
      </c>
      <c r="G77" s="163">
        <f t="shared" si="38"/>
        <v>0</v>
      </c>
      <c r="H77" s="163">
        <f t="shared" si="38"/>
        <v>1028</v>
      </c>
      <c r="I77" s="163">
        <f t="shared" si="38"/>
        <v>0</v>
      </c>
      <c r="J77" s="163">
        <f t="shared" si="38"/>
        <v>0</v>
      </c>
      <c r="K77" s="163">
        <f t="shared" si="38"/>
        <v>0</v>
      </c>
      <c r="L77" s="81">
        <f t="shared" si="34"/>
        <v>0</v>
      </c>
      <c r="M77" s="346"/>
    </row>
    <row r="78" spans="1:13" s="4" customFormat="1" ht="27.75" customHeight="1">
      <c r="A78" s="181" t="s">
        <v>68</v>
      </c>
      <c r="B78" s="247" t="s">
        <v>132</v>
      </c>
      <c r="C78" s="338"/>
      <c r="D78" s="85"/>
      <c r="E78" s="163">
        <f>SUM(E79,E80)</f>
        <v>990</v>
      </c>
      <c r="F78" s="163">
        <f aca="true" t="shared" si="39" ref="F78:K78">SUM(F79,F80)</f>
        <v>990</v>
      </c>
      <c r="G78" s="163">
        <f t="shared" si="39"/>
        <v>0</v>
      </c>
      <c r="H78" s="163">
        <f t="shared" si="39"/>
        <v>990</v>
      </c>
      <c r="I78" s="163">
        <f t="shared" si="39"/>
        <v>0</v>
      </c>
      <c r="J78" s="163">
        <f t="shared" si="39"/>
        <v>0</v>
      </c>
      <c r="K78" s="163">
        <f t="shared" si="39"/>
        <v>0</v>
      </c>
      <c r="L78" s="81">
        <f t="shared" si="34"/>
        <v>0</v>
      </c>
      <c r="M78" s="347"/>
    </row>
    <row r="79" spans="1:13" s="48" customFormat="1" ht="28.5" customHeight="1">
      <c r="A79" s="248"/>
      <c r="B79" s="132" t="s">
        <v>133</v>
      </c>
      <c r="C79" s="336" t="s">
        <v>29</v>
      </c>
      <c r="D79" s="238" t="s">
        <v>134</v>
      </c>
      <c r="E79" s="243">
        <v>300</v>
      </c>
      <c r="F79" s="81">
        <f aca="true" t="shared" si="40" ref="F79:F82">G79+H79+I79+J79+K79</f>
        <v>300</v>
      </c>
      <c r="G79" s="145"/>
      <c r="H79" s="110">
        <v>300</v>
      </c>
      <c r="I79" s="145"/>
      <c r="J79" s="145"/>
      <c r="K79" s="145"/>
      <c r="L79" s="81">
        <f t="shared" si="34"/>
        <v>0</v>
      </c>
      <c r="M79" s="348"/>
    </row>
    <row r="80" spans="1:13" s="4" customFormat="1" ht="33" customHeight="1">
      <c r="A80" s="101"/>
      <c r="B80" s="132" t="s">
        <v>135</v>
      </c>
      <c r="C80" s="336" t="s">
        <v>29</v>
      </c>
      <c r="D80" s="243" t="s">
        <v>134</v>
      </c>
      <c r="E80" s="245">
        <v>690</v>
      </c>
      <c r="F80" s="81">
        <f t="shared" si="40"/>
        <v>690</v>
      </c>
      <c r="G80" s="240"/>
      <c r="H80" s="204">
        <v>690</v>
      </c>
      <c r="I80" s="240"/>
      <c r="J80" s="240"/>
      <c r="K80" s="240"/>
      <c r="L80" s="81">
        <f t="shared" si="34"/>
        <v>0</v>
      </c>
      <c r="M80" s="345"/>
    </row>
    <row r="81" spans="1:13" s="50" customFormat="1" ht="21" customHeight="1">
      <c r="A81" s="249" t="s">
        <v>24</v>
      </c>
      <c r="B81" s="180" t="s">
        <v>136</v>
      </c>
      <c r="C81" s="339"/>
      <c r="D81" s="250"/>
      <c r="E81" s="244">
        <f>SUM(E82)</f>
        <v>38</v>
      </c>
      <c r="F81" s="244">
        <f aca="true" t="shared" si="41" ref="F81:K81">SUM(F82)</f>
        <v>38</v>
      </c>
      <c r="G81" s="244">
        <f t="shared" si="41"/>
        <v>0</v>
      </c>
      <c r="H81" s="244">
        <f t="shared" si="41"/>
        <v>38</v>
      </c>
      <c r="I81" s="244">
        <f t="shared" si="41"/>
        <v>0</v>
      </c>
      <c r="J81" s="244">
        <f t="shared" si="41"/>
        <v>0</v>
      </c>
      <c r="K81" s="244">
        <f t="shared" si="41"/>
        <v>0</v>
      </c>
      <c r="L81" s="87">
        <f t="shared" si="34"/>
        <v>0</v>
      </c>
      <c r="M81" s="349"/>
    </row>
    <row r="82" spans="1:13" s="4" customFormat="1" ht="27.75" customHeight="1">
      <c r="A82" s="101"/>
      <c r="B82" s="132" t="s">
        <v>137</v>
      </c>
      <c r="C82" s="336" t="s">
        <v>29</v>
      </c>
      <c r="D82" s="243" t="s">
        <v>134</v>
      </c>
      <c r="E82" s="245">
        <v>38</v>
      </c>
      <c r="F82" s="79">
        <f t="shared" si="40"/>
        <v>38</v>
      </c>
      <c r="G82" s="251"/>
      <c r="H82" s="251">
        <v>38</v>
      </c>
      <c r="I82" s="240"/>
      <c r="J82" s="240"/>
      <c r="K82" s="240"/>
      <c r="L82" s="81">
        <f t="shared" si="34"/>
        <v>0</v>
      </c>
      <c r="M82" s="345"/>
    </row>
    <row r="83" spans="1:13" s="4" customFormat="1" ht="16.5" customHeight="1">
      <c r="A83" s="107" t="s">
        <v>138</v>
      </c>
      <c r="B83" s="252"/>
      <c r="C83" s="340"/>
      <c r="D83" s="129"/>
      <c r="E83" s="239">
        <f>SUM(E84:E84)</f>
        <v>4000</v>
      </c>
      <c r="F83" s="239">
        <f aca="true" t="shared" si="42" ref="F83:K83">SUM(F84:F84)</f>
        <v>3000</v>
      </c>
      <c r="G83" s="239">
        <f t="shared" si="42"/>
        <v>3000</v>
      </c>
      <c r="H83" s="239">
        <f t="shared" si="42"/>
        <v>0</v>
      </c>
      <c r="I83" s="239">
        <f t="shared" si="42"/>
        <v>0</v>
      </c>
      <c r="J83" s="239">
        <f t="shared" si="42"/>
        <v>0</v>
      </c>
      <c r="K83" s="239">
        <f t="shared" si="42"/>
        <v>0</v>
      </c>
      <c r="L83" s="81">
        <f t="shared" si="34"/>
        <v>1000</v>
      </c>
      <c r="M83" s="317"/>
    </row>
    <row r="84" spans="1:13" s="6" customFormat="1" ht="30.75" customHeight="1">
      <c r="A84" s="254"/>
      <c r="B84" s="132" t="s">
        <v>139</v>
      </c>
      <c r="C84" s="341" t="s">
        <v>22</v>
      </c>
      <c r="D84" s="149" t="s">
        <v>138</v>
      </c>
      <c r="E84" s="251">
        <v>4000</v>
      </c>
      <c r="F84" s="79">
        <f>G84+H84+I84+J84+K84</f>
        <v>3000</v>
      </c>
      <c r="G84" s="342">
        <v>3000</v>
      </c>
      <c r="H84" s="251"/>
      <c r="I84" s="251"/>
      <c r="J84" s="251"/>
      <c r="K84" s="251"/>
      <c r="L84" s="79">
        <f t="shared" si="34"/>
        <v>1000</v>
      </c>
      <c r="M84" s="345" t="s">
        <v>140</v>
      </c>
    </row>
    <row r="85" spans="1:13" s="39" customFormat="1" ht="18">
      <c r="A85" s="257" t="s">
        <v>141</v>
      </c>
      <c r="B85" s="258"/>
      <c r="C85" s="259"/>
      <c r="D85" s="260"/>
      <c r="E85" s="261"/>
      <c r="F85" s="262"/>
      <c r="G85" s="263"/>
      <c r="H85" s="264"/>
      <c r="I85" s="263"/>
      <c r="J85" s="263"/>
      <c r="K85" s="263"/>
      <c r="L85" s="291">
        <f t="shared" si="34"/>
        <v>0</v>
      </c>
      <c r="M85" s="350"/>
    </row>
    <row r="86" spans="1:13" s="7" customFormat="1" ht="18.75" customHeight="1">
      <c r="A86" s="265"/>
      <c r="B86" s="266" t="s">
        <v>142</v>
      </c>
      <c r="C86" s="343"/>
      <c r="D86" s="268"/>
      <c r="E86" s="269"/>
      <c r="F86" s="270"/>
      <c r="G86" s="271"/>
      <c r="H86" s="272"/>
      <c r="I86" s="271"/>
      <c r="J86" s="271"/>
      <c r="K86" s="271"/>
      <c r="L86" s="270"/>
      <c r="M86" s="268"/>
    </row>
    <row r="87" spans="1:13" s="1" customFormat="1" ht="15" customHeight="1">
      <c r="A87" s="273"/>
      <c r="B87" s="274" t="s">
        <v>143</v>
      </c>
      <c r="C87" s="344"/>
      <c r="D87" s="268"/>
      <c r="E87" s="276"/>
      <c r="F87" s="277"/>
      <c r="G87" s="278"/>
      <c r="H87" s="279"/>
      <c r="I87" s="278"/>
      <c r="J87" s="278"/>
      <c r="K87" s="278"/>
      <c r="L87" s="277"/>
      <c r="M87" s="268"/>
    </row>
    <row r="88" spans="1:13" s="1" customFormat="1" ht="13.5" customHeight="1">
      <c r="A88" s="273"/>
      <c r="B88" s="274" t="s">
        <v>144</v>
      </c>
      <c r="C88" s="344"/>
      <c r="D88" s="268"/>
      <c r="E88" s="276"/>
      <c r="F88" s="277"/>
      <c r="G88" s="278"/>
      <c r="H88" s="279"/>
      <c r="I88" s="278"/>
      <c r="J88" s="278"/>
      <c r="K88" s="278"/>
      <c r="L88" s="277"/>
      <c r="M88" s="268"/>
    </row>
    <row r="89" spans="1:13" s="1" customFormat="1" ht="15" customHeight="1">
      <c r="A89" s="273"/>
      <c r="B89" s="274" t="s">
        <v>145</v>
      </c>
      <c r="C89" s="344"/>
      <c r="D89" s="268"/>
      <c r="E89" s="276"/>
      <c r="F89" s="277"/>
      <c r="G89" s="278"/>
      <c r="H89" s="279"/>
      <c r="I89" s="278"/>
      <c r="J89" s="278"/>
      <c r="K89" s="278"/>
      <c r="L89" s="277"/>
      <c r="M89" s="268"/>
    </row>
    <row r="90" spans="1:13" s="1" customFormat="1" ht="13.5" customHeight="1">
      <c r="A90" s="273"/>
      <c r="B90" s="274" t="s">
        <v>146</v>
      </c>
      <c r="C90" s="344"/>
      <c r="D90" s="268"/>
      <c r="E90" s="276"/>
      <c r="F90" s="277"/>
      <c r="G90" s="278"/>
      <c r="H90" s="279"/>
      <c r="I90" s="278"/>
      <c r="J90" s="278"/>
      <c r="K90" s="278"/>
      <c r="L90" s="277"/>
      <c r="M90" s="268"/>
    </row>
    <row r="91" spans="1:13" s="1" customFormat="1" ht="15.75" customHeight="1">
      <c r="A91" s="273"/>
      <c r="B91" s="274" t="s">
        <v>147</v>
      </c>
      <c r="C91" s="344"/>
      <c r="D91" s="268"/>
      <c r="E91" s="276"/>
      <c r="F91" s="277"/>
      <c r="G91" s="278"/>
      <c r="H91" s="279"/>
      <c r="I91" s="278"/>
      <c r="J91" s="278"/>
      <c r="K91" s="278"/>
      <c r="L91" s="277"/>
      <c r="M91" s="268"/>
    </row>
    <row r="92" spans="1:13" s="7" customFormat="1" ht="31.5" customHeight="1">
      <c r="A92" s="265"/>
      <c r="B92" s="266" t="s">
        <v>148</v>
      </c>
      <c r="C92" s="343"/>
      <c r="D92" s="268"/>
      <c r="E92" s="269"/>
      <c r="F92" s="270"/>
      <c r="G92" s="271"/>
      <c r="H92" s="272"/>
      <c r="I92" s="271"/>
      <c r="J92" s="271"/>
      <c r="K92" s="271"/>
      <c r="L92" s="270"/>
      <c r="M92" s="268"/>
    </row>
    <row r="93" spans="1:13" s="7" customFormat="1" ht="25.5" customHeight="1">
      <c r="A93" s="280"/>
      <c r="B93" s="37"/>
      <c r="C93" s="294"/>
      <c r="D93" s="38"/>
      <c r="E93" s="281"/>
      <c r="F93" s="282"/>
      <c r="G93" s="283"/>
      <c r="H93" s="284"/>
      <c r="I93" s="283"/>
      <c r="J93" s="283"/>
      <c r="K93" s="283"/>
      <c r="L93" s="282"/>
      <c r="M93" s="38"/>
    </row>
  </sheetData>
  <sheetProtection/>
  <mergeCells count="62">
    <mergeCell ref="A1:B1"/>
    <mergeCell ref="A2:M2"/>
    <mergeCell ref="A3:M3"/>
    <mergeCell ref="G4:K4"/>
    <mergeCell ref="A6:C6"/>
    <mergeCell ref="A7:C7"/>
    <mergeCell ref="B8:C8"/>
    <mergeCell ref="B10:C10"/>
    <mergeCell ref="B11:C11"/>
    <mergeCell ref="B15:C15"/>
    <mergeCell ref="B24:C24"/>
    <mergeCell ref="B27:C27"/>
    <mergeCell ref="B34:C34"/>
    <mergeCell ref="A38:C38"/>
    <mergeCell ref="B39:C39"/>
    <mergeCell ref="A44:C44"/>
    <mergeCell ref="B45:C45"/>
    <mergeCell ref="B48:C48"/>
    <mergeCell ref="B52:C52"/>
    <mergeCell ref="B54:C54"/>
    <mergeCell ref="A56:C56"/>
    <mergeCell ref="B57:C57"/>
    <mergeCell ref="B58:C58"/>
    <mergeCell ref="B59:C59"/>
    <mergeCell ref="B60:C60"/>
    <mergeCell ref="B62:C62"/>
    <mergeCell ref="B63:C63"/>
    <mergeCell ref="B64:C64"/>
    <mergeCell ref="B65:C65"/>
    <mergeCell ref="B66:C66"/>
    <mergeCell ref="B70:C70"/>
    <mergeCell ref="A72:C72"/>
    <mergeCell ref="A77:C77"/>
    <mergeCell ref="B78:C78"/>
    <mergeCell ref="B81:C81"/>
    <mergeCell ref="A83:C83"/>
    <mergeCell ref="A85:B85"/>
    <mergeCell ref="B86:M86"/>
    <mergeCell ref="B87:M87"/>
    <mergeCell ref="B88:M88"/>
    <mergeCell ref="B89:M89"/>
    <mergeCell ref="B90:M90"/>
    <mergeCell ref="B91:M91"/>
    <mergeCell ref="B92:M92"/>
    <mergeCell ref="A4:A5"/>
    <mergeCell ref="A16:A17"/>
    <mergeCell ref="A20:A21"/>
    <mergeCell ref="B4:B5"/>
    <mergeCell ref="B16:B17"/>
    <mergeCell ref="B20:B21"/>
    <mergeCell ref="C4:C5"/>
    <mergeCell ref="D4:D5"/>
    <mergeCell ref="D16:D17"/>
    <mergeCell ref="D20:D21"/>
    <mergeCell ref="E4:E5"/>
    <mergeCell ref="E16:E17"/>
    <mergeCell ref="E20:E21"/>
    <mergeCell ref="E22:E23"/>
    <mergeCell ref="F4:F5"/>
    <mergeCell ref="L4:L5"/>
    <mergeCell ref="M4:M5"/>
    <mergeCell ref="M16:M17"/>
  </mergeCells>
  <dataValidations count="2">
    <dataValidation type="list" allowBlank="1" showInputMessage="1" showErrorMessage="1" sqref="C6 C7 C8 C9 C10 C11 C12 C13 C14 C15 C16 C17 C18 C19 C20 C21 C22 C23 C24 C25 C26 C27 C28 C29 C30 C31 C32 C33 C34 C35 C36 C37 C38 C39 C42 C43 C44 C47 C48 C49 C54 C55 C56 C57 C61 C62 C63 C64 C65 C66 C67 C68 C69 C70 C71 C72 C75 C76 C77 C78 C81 C82 C83 C84 C93 C40:C41 C45:C46 C50:C51 C52:C53 C73:C74 C79:C80 C85:C92">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 type="list" allowBlank="1" showInputMessage="1" showErrorMessage="1" sqref="C4:C5">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一二三产业融合"</formula1>
    </dataValidation>
  </dataValidations>
  <printOptions horizontalCentered="1"/>
  <pageMargins left="0.35" right="0.35" top="0.39" bottom="0.59" header="0.51" footer="0.28"/>
  <pageSetup fitToHeight="0" horizontalDpi="600" verticalDpi="600" orientation="landscape" paperSize="9" scale="70"/>
  <headerFooter>
    <oddFooter>&amp;C第 &amp;P 页，共 &amp;N 页</oddFooter>
  </headerFooter>
  <rowBreaks count="7" manualBreakCount="7">
    <brk id="23" max="12" man="1"/>
    <brk id="37" max="12" man="1"/>
    <brk id="55" max="12" man="1"/>
    <brk id="71" max="12" man="1"/>
    <brk id="92" max="255" man="1"/>
    <brk id="92" max="255" man="1"/>
    <brk id="92" max="255" man="1"/>
  </rowBreaks>
</worksheet>
</file>

<file path=xl/worksheets/sheet2.xml><?xml version="1.0" encoding="utf-8"?>
<worksheet xmlns="http://schemas.openxmlformats.org/spreadsheetml/2006/main" xmlns:r="http://schemas.openxmlformats.org/officeDocument/2006/relationships">
  <dimension ref="A1:AO93"/>
  <sheetViews>
    <sheetView showZeros="0" view="pageBreakPreview" zoomScaleNormal="85" zoomScaleSheetLayoutView="100" workbookViewId="0" topLeftCell="A1">
      <pane ySplit="5" topLeftCell="A58" activePane="bottomLeft" state="frozen"/>
      <selection pane="bottomLeft" activeCell="E58" sqref="E58:F58"/>
    </sheetView>
  </sheetViews>
  <sheetFormatPr defaultColWidth="8.875" defaultRowHeight="24.75" customHeight="1"/>
  <cols>
    <col min="1" max="1" width="6.625" style="51" customWidth="1"/>
    <col min="2" max="2" width="20.375" style="9" customWidth="1"/>
    <col min="3" max="3" width="10.75390625" style="52" customWidth="1"/>
    <col min="4" max="4" width="11.875" style="10" customWidth="1"/>
    <col min="5" max="5" width="12.125" style="53" customWidth="1"/>
    <col min="6" max="6" width="15.125" style="54" customWidth="1"/>
    <col min="7" max="7" width="12.75390625" style="55" customWidth="1"/>
    <col min="8" max="8" width="12.375" style="56" customWidth="1"/>
    <col min="9" max="9" width="11.25390625" style="55" customWidth="1"/>
    <col min="10" max="10" width="10.50390625" style="55" customWidth="1"/>
    <col min="11" max="11" width="12.50390625" style="55" customWidth="1"/>
    <col min="12" max="12" width="15.25390625" style="54" customWidth="1"/>
    <col min="13" max="13" width="18.50390625" style="57" customWidth="1"/>
    <col min="14" max="41" width="8.875" style="4" customWidth="1"/>
    <col min="42" max="255" width="8.875" style="1" customWidth="1"/>
  </cols>
  <sheetData>
    <row r="1" spans="1:41" s="1" customFormat="1" ht="16.5" customHeight="1">
      <c r="A1" s="58"/>
      <c r="B1" s="59"/>
      <c r="C1" s="60"/>
      <c r="D1" s="61"/>
      <c r="E1" s="62"/>
      <c r="F1" s="63"/>
      <c r="G1" s="64"/>
      <c r="H1" s="65"/>
      <c r="I1" s="64"/>
      <c r="J1" s="64"/>
      <c r="K1" s="64"/>
      <c r="L1" s="63"/>
      <c r="M1" s="210"/>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13" s="1" customFormat="1" ht="27" customHeight="1">
      <c r="A2" s="66" t="s">
        <v>0</v>
      </c>
      <c r="B2" s="67"/>
      <c r="C2" s="68"/>
      <c r="D2" s="69"/>
      <c r="E2" s="70"/>
      <c r="F2" s="71"/>
      <c r="G2" s="72"/>
      <c r="H2" s="73"/>
      <c r="I2" s="72"/>
      <c r="J2" s="72"/>
      <c r="K2" s="72"/>
      <c r="L2" s="71"/>
      <c r="M2" s="211"/>
    </row>
    <row r="3" spans="1:13" s="39" customFormat="1" ht="21.75" customHeight="1">
      <c r="A3" s="74" t="s">
        <v>149</v>
      </c>
      <c r="B3" s="74"/>
      <c r="C3" s="75"/>
      <c r="D3" s="74"/>
      <c r="E3" s="75"/>
      <c r="F3" s="75"/>
      <c r="G3" s="76"/>
      <c r="H3" s="76"/>
      <c r="I3" s="76"/>
      <c r="J3" s="76"/>
      <c r="K3" s="76"/>
      <c r="L3" s="75"/>
      <c r="M3" s="212"/>
    </row>
    <row r="4" spans="1:13" s="40" customFormat="1" ht="27.75" customHeight="1">
      <c r="A4" s="77" t="s">
        <v>2</v>
      </c>
      <c r="B4" s="78" t="s">
        <v>3</v>
      </c>
      <c r="C4" s="79" t="s">
        <v>4</v>
      </c>
      <c r="D4" s="80" t="s">
        <v>5</v>
      </c>
      <c r="E4" s="81" t="s">
        <v>6</v>
      </c>
      <c r="F4" s="81" t="s">
        <v>7</v>
      </c>
      <c r="G4" s="82" t="s">
        <v>8</v>
      </c>
      <c r="H4" s="83"/>
      <c r="I4" s="82"/>
      <c r="J4" s="82"/>
      <c r="K4" s="82"/>
      <c r="L4" s="80" t="s">
        <v>150</v>
      </c>
      <c r="M4" s="213" t="s">
        <v>151</v>
      </c>
    </row>
    <row r="5" spans="1:13" s="2" customFormat="1" ht="39.75" customHeight="1">
      <c r="A5" s="84"/>
      <c r="B5" s="14"/>
      <c r="C5" s="79"/>
      <c r="D5" s="16"/>
      <c r="E5" s="85"/>
      <c r="F5" s="85"/>
      <c r="G5" s="86" t="s">
        <v>11</v>
      </c>
      <c r="H5" s="87" t="s">
        <v>12</v>
      </c>
      <c r="I5" s="214" t="s">
        <v>13</v>
      </c>
      <c r="J5" s="214" t="s">
        <v>14</v>
      </c>
      <c r="K5" s="214" t="s">
        <v>15</v>
      </c>
      <c r="L5" s="16"/>
      <c r="M5" s="213"/>
    </row>
    <row r="6" spans="1:13" s="3" customFormat="1" ht="31.5" customHeight="1">
      <c r="A6" s="88" t="s">
        <v>16</v>
      </c>
      <c r="B6" s="89"/>
      <c r="C6" s="88"/>
      <c r="D6" s="90"/>
      <c r="E6" s="91">
        <f aca="true" t="shared" si="0" ref="E6:I6">SUM(E7,E38,E44,E56,E72,E77,E83)</f>
        <v>87740</v>
      </c>
      <c r="F6" s="91">
        <f>G6+H6+I6+J6+K6</f>
        <v>70899</v>
      </c>
      <c r="G6" s="91">
        <f t="shared" si="0"/>
        <v>32220</v>
      </c>
      <c r="H6" s="91">
        <f t="shared" si="0"/>
        <v>9577</v>
      </c>
      <c r="I6" s="91">
        <f t="shared" si="0"/>
        <v>3750</v>
      </c>
      <c r="J6" s="91">
        <v>1000</v>
      </c>
      <c r="K6" s="91">
        <f>SUM(K7,K38,K44,K56,K72,K77,K83)</f>
        <v>24352</v>
      </c>
      <c r="L6" s="91">
        <f aca="true" t="shared" si="1" ref="L6:L15">E6-F6</f>
        <v>16841</v>
      </c>
      <c r="M6" s="215">
        <v>6050</v>
      </c>
    </row>
    <row r="7" spans="1:13" s="41" customFormat="1" ht="34.5" customHeight="1">
      <c r="A7" s="92" t="s">
        <v>17</v>
      </c>
      <c r="B7" s="93"/>
      <c r="C7" s="92"/>
      <c r="D7" s="94"/>
      <c r="E7" s="95">
        <f aca="true" t="shared" si="2" ref="E7:K7">SUM(E8,E10)</f>
        <v>27215</v>
      </c>
      <c r="F7" s="95">
        <f t="shared" si="2"/>
        <v>27135</v>
      </c>
      <c r="G7" s="95">
        <f t="shared" si="2"/>
        <v>16626</v>
      </c>
      <c r="H7" s="95">
        <f t="shared" si="2"/>
        <v>1823</v>
      </c>
      <c r="I7" s="95">
        <f t="shared" si="2"/>
        <v>0</v>
      </c>
      <c r="J7" s="95">
        <f t="shared" si="2"/>
        <v>0</v>
      </c>
      <c r="K7" s="95">
        <f t="shared" si="2"/>
        <v>8686</v>
      </c>
      <c r="L7" s="216">
        <f t="shared" si="1"/>
        <v>80</v>
      </c>
      <c r="M7" s="215"/>
    </row>
    <row r="8" spans="1:13" s="42" customFormat="1" ht="33.75" customHeight="1">
      <c r="A8" s="96" t="s">
        <v>18</v>
      </c>
      <c r="B8" s="97" t="s">
        <v>19</v>
      </c>
      <c r="C8" s="98"/>
      <c r="D8" s="99"/>
      <c r="E8" s="100">
        <f aca="true" t="shared" si="3" ref="E8:L8">SUM(E9)</f>
        <v>11000</v>
      </c>
      <c r="F8" s="100">
        <f t="shared" si="3"/>
        <v>11000</v>
      </c>
      <c r="G8" s="100">
        <f t="shared" si="3"/>
        <v>11000</v>
      </c>
      <c r="H8" s="100">
        <f t="shared" si="3"/>
        <v>0</v>
      </c>
      <c r="I8" s="100">
        <f t="shared" si="3"/>
        <v>0</v>
      </c>
      <c r="J8" s="100">
        <f t="shared" si="3"/>
        <v>0</v>
      </c>
      <c r="K8" s="100">
        <f t="shared" si="3"/>
        <v>0</v>
      </c>
      <c r="L8" s="100">
        <f t="shared" si="3"/>
        <v>0</v>
      </c>
      <c r="M8" s="217"/>
    </row>
    <row r="9" spans="1:13" s="4" customFormat="1" ht="46.5" customHeight="1">
      <c r="A9" s="101">
        <v>1</v>
      </c>
      <c r="B9" s="102" t="s">
        <v>21</v>
      </c>
      <c r="C9" s="103" t="s">
        <v>22</v>
      </c>
      <c r="D9" s="104" t="s">
        <v>23</v>
      </c>
      <c r="E9" s="105">
        <v>11000</v>
      </c>
      <c r="F9" s="87">
        <f aca="true" t="shared" si="4" ref="F9:F14">G9+H9+I9+J9+K9</f>
        <v>11000</v>
      </c>
      <c r="G9" s="87">
        <v>11000</v>
      </c>
      <c r="H9" s="106"/>
      <c r="I9" s="177"/>
      <c r="J9" s="177"/>
      <c r="K9" s="177"/>
      <c r="L9" s="81">
        <f t="shared" si="1"/>
        <v>0</v>
      </c>
      <c r="M9" s="218"/>
    </row>
    <row r="10" spans="1:13" s="43" customFormat="1" ht="28.5" customHeight="1">
      <c r="A10" s="107" t="s">
        <v>24</v>
      </c>
      <c r="B10" s="108" t="s">
        <v>25</v>
      </c>
      <c r="C10" s="109"/>
      <c r="D10" s="110"/>
      <c r="E10" s="106">
        <f aca="true" t="shared" si="5" ref="E10:K10">SUM(E11,E15,E24,E27,E32,E34)</f>
        <v>16215</v>
      </c>
      <c r="F10" s="106">
        <f t="shared" si="5"/>
        <v>16135</v>
      </c>
      <c r="G10" s="106">
        <f t="shared" si="5"/>
        <v>5626</v>
      </c>
      <c r="H10" s="106">
        <f t="shared" si="5"/>
        <v>1823</v>
      </c>
      <c r="I10" s="106">
        <f t="shared" si="5"/>
        <v>0</v>
      </c>
      <c r="J10" s="106">
        <f t="shared" si="5"/>
        <v>0</v>
      </c>
      <c r="K10" s="106">
        <f t="shared" si="5"/>
        <v>8686</v>
      </c>
      <c r="L10" s="81">
        <f t="shared" si="1"/>
        <v>80</v>
      </c>
      <c r="M10" s="219"/>
    </row>
    <row r="11" spans="1:41" s="1" customFormat="1" ht="25.5" customHeight="1">
      <c r="A11" s="111" t="s">
        <v>26</v>
      </c>
      <c r="B11" s="112" t="s">
        <v>27</v>
      </c>
      <c r="C11" s="113"/>
      <c r="D11" s="114"/>
      <c r="E11" s="115">
        <f aca="true" t="shared" si="6" ref="E11:K11">SUM(E12:E14)</f>
        <v>925</v>
      </c>
      <c r="F11" s="115">
        <f t="shared" si="6"/>
        <v>925</v>
      </c>
      <c r="G11" s="115">
        <f t="shared" si="6"/>
        <v>0</v>
      </c>
      <c r="H11" s="115">
        <f t="shared" si="6"/>
        <v>925</v>
      </c>
      <c r="I11" s="115">
        <f t="shared" si="6"/>
        <v>0</v>
      </c>
      <c r="J11" s="115">
        <f t="shared" si="6"/>
        <v>0</v>
      </c>
      <c r="K11" s="115">
        <f t="shared" si="6"/>
        <v>0</v>
      </c>
      <c r="L11" s="81">
        <f t="shared" si="1"/>
        <v>0</v>
      </c>
      <c r="M11" s="218"/>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13" s="4" customFormat="1" ht="43.5" customHeight="1">
      <c r="A12" s="116">
        <v>2</v>
      </c>
      <c r="B12" s="117" t="s">
        <v>28</v>
      </c>
      <c r="C12" s="103" t="s">
        <v>29</v>
      </c>
      <c r="D12" s="104" t="s">
        <v>23</v>
      </c>
      <c r="E12" s="118">
        <v>400</v>
      </c>
      <c r="F12" s="81">
        <f t="shared" si="4"/>
        <v>400</v>
      </c>
      <c r="G12" s="81"/>
      <c r="H12" s="106">
        <v>400</v>
      </c>
      <c r="I12" s="177"/>
      <c r="J12" s="177"/>
      <c r="K12" s="177"/>
      <c r="L12" s="81">
        <f t="shared" si="1"/>
        <v>0</v>
      </c>
      <c r="M12" s="218"/>
    </row>
    <row r="13" spans="1:13" s="4" customFormat="1" ht="42.75" customHeight="1">
      <c r="A13" s="119">
        <v>3</v>
      </c>
      <c r="B13" s="120" t="s">
        <v>30</v>
      </c>
      <c r="C13" s="31" t="s">
        <v>29</v>
      </c>
      <c r="D13" s="114" t="s">
        <v>23</v>
      </c>
      <c r="E13" s="114">
        <v>500</v>
      </c>
      <c r="F13" s="81">
        <f t="shared" si="4"/>
        <v>500</v>
      </c>
      <c r="G13" s="81"/>
      <c r="H13" s="110">
        <v>500</v>
      </c>
      <c r="I13" s="145"/>
      <c r="J13" s="145"/>
      <c r="K13" s="145"/>
      <c r="L13" s="81">
        <f t="shared" si="1"/>
        <v>0</v>
      </c>
      <c r="M13" s="218"/>
    </row>
    <row r="14" spans="1:13" s="4" customFormat="1" ht="42.75" customHeight="1">
      <c r="A14" s="119">
        <v>4</v>
      </c>
      <c r="B14" s="121" t="s">
        <v>31</v>
      </c>
      <c r="C14" s="31" t="s">
        <v>29</v>
      </c>
      <c r="D14" s="114" t="s">
        <v>23</v>
      </c>
      <c r="E14" s="114">
        <v>25</v>
      </c>
      <c r="F14" s="81">
        <f t="shared" si="4"/>
        <v>25</v>
      </c>
      <c r="G14" s="81"/>
      <c r="H14" s="110">
        <v>25</v>
      </c>
      <c r="I14" s="145"/>
      <c r="J14" s="145"/>
      <c r="K14" s="145"/>
      <c r="L14" s="81">
        <f t="shared" si="1"/>
        <v>0</v>
      </c>
      <c r="M14" s="218"/>
    </row>
    <row r="15" spans="1:13" s="1" customFormat="1" ht="33.75" customHeight="1">
      <c r="A15" s="122" t="s">
        <v>32</v>
      </c>
      <c r="B15" s="123" t="s">
        <v>33</v>
      </c>
      <c r="C15" s="124"/>
      <c r="D15" s="125"/>
      <c r="E15" s="126">
        <f aca="true" t="shared" si="7" ref="E15:K15">SUM(E16:E23)</f>
        <v>6169</v>
      </c>
      <c r="F15" s="114">
        <f t="shared" si="7"/>
        <v>6169</v>
      </c>
      <c r="G15" s="114">
        <f t="shared" si="7"/>
        <v>4946</v>
      </c>
      <c r="H15" s="114">
        <f t="shared" si="7"/>
        <v>518</v>
      </c>
      <c r="I15" s="114">
        <f t="shared" si="7"/>
        <v>0</v>
      </c>
      <c r="J15" s="114">
        <f t="shared" si="7"/>
        <v>0</v>
      </c>
      <c r="K15" s="114">
        <f t="shared" si="7"/>
        <v>705</v>
      </c>
      <c r="L15" s="81">
        <f t="shared" si="1"/>
        <v>0</v>
      </c>
      <c r="M15" s="220"/>
    </row>
    <row r="16" spans="1:13" s="1" customFormat="1" ht="33.75" customHeight="1">
      <c r="A16" s="127">
        <v>5</v>
      </c>
      <c r="B16" s="121" t="s">
        <v>34</v>
      </c>
      <c r="C16" s="128" t="s">
        <v>35</v>
      </c>
      <c r="D16" s="129" t="s">
        <v>23</v>
      </c>
      <c r="E16" s="129">
        <v>1000</v>
      </c>
      <c r="F16" s="81">
        <f aca="true" t="shared" si="8" ref="F16:F23">G16+H16+I16+J16+K16</f>
        <v>505</v>
      </c>
      <c r="G16" s="81"/>
      <c r="H16" s="110"/>
      <c r="I16" s="145"/>
      <c r="J16" s="145"/>
      <c r="K16" s="145">
        <v>505</v>
      </c>
      <c r="L16" s="81"/>
      <c r="M16" s="221"/>
    </row>
    <row r="17" spans="1:13" s="1" customFormat="1" ht="28.5" customHeight="1">
      <c r="A17" s="127"/>
      <c r="B17" s="121"/>
      <c r="C17" s="31" t="s">
        <v>22</v>
      </c>
      <c r="D17" s="129"/>
      <c r="E17" s="129"/>
      <c r="F17" s="81">
        <f t="shared" si="8"/>
        <v>495</v>
      </c>
      <c r="G17" s="81">
        <v>495</v>
      </c>
      <c r="H17" s="130"/>
      <c r="I17" s="222"/>
      <c r="J17" s="222"/>
      <c r="K17" s="222"/>
      <c r="L17" s="81"/>
      <c r="M17" s="223"/>
    </row>
    <row r="18" spans="1:13" s="4" customFormat="1" ht="24">
      <c r="A18" s="131">
        <v>6</v>
      </c>
      <c r="B18" s="132" t="s">
        <v>36</v>
      </c>
      <c r="C18" s="103" t="s">
        <v>22</v>
      </c>
      <c r="D18" s="133" t="s">
        <v>23</v>
      </c>
      <c r="E18" s="133">
        <v>1070</v>
      </c>
      <c r="F18" s="81">
        <f t="shared" si="8"/>
        <v>1070</v>
      </c>
      <c r="G18" s="81">
        <v>1070</v>
      </c>
      <c r="H18" s="109"/>
      <c r="I18" s="152"/>
      <c r="J18" s="152"/>
      <c r="K18" s="152"/>
      <c r="L18" s="81">
        <f aca="true" t="shared" si="9" ref="L18:L84">E18-F18</f>
        <v>0</v>
      </c>
      <c r="M18" s="220"/>
    </row>
    <row r="19" spans="1:13" s="4" customFormat="1" ht="46.5" customHeight="1">
      <c r="A19" s="119">
        <v>7</v>
      </c>
      <c r="B19" s="134" t="s">
        <v>37</v>
      </c>
      <c r="C19" s="31" t="s">
        <v>22</v>
      </c>
      <c r="D19" s="114" t="s">
        <v>23</v>
      </c>
      <c r="E19" s="115">
        <v>1500</v>
      </c>
      <c r="F19" s="81">
        <f t="shared" si="8"/>
        <v>1500</v>
      </c>
      <c r="G19" s="81">
        <v>1500</v>
      </c>
      <c r="H19" s="106"/>
      <c r="I19" s="177"/>
      <c r="J19" s="177"/>
      <c r="K19" s="177"/>
      <c r="L19" s="81">
        <f t="shared" si="9"/>
        <v>0</v>
      </c>
      <c r="M19" s="218"/>
    </row>
    <row r="20" spans="1:13" s="4" customFormat="1" ht="46.5" customHeight="1">
      <c r="A20" s="131">
        <v>8</v>
      </c>
      <c r="B20" s="103" t="s">
        <v>38</v>
      </c>
      <c r="C20" s="31" t="s">
        <v>22</v>
      </c>
      <c r="D20" s="133" t="s">
        <v>23</v>
      </c>
      <c r="E20" s="81">
        <v>2279</v>
      </c>
      <c r="F20" s="81">
        <f t="shared" si="8"/>
        <v>1881</v>
      </c>
      <c r="G20" s="81">
        <v>1881</v>
      </c>
      <c r="H20" s="130"/>
      <c r="I20" s="222"/>
      <c r="J20" s="222"/>
      <c r="K20" s="222"/>
      <c r="L20" s="81"/>
      <c r="M20" s="219"/>
    </row>
    <row r="21" spans="1:13" s="44" customFormat="1" ht="30" customHeight="1">
      <c r="A21" s="131"/>
      <c r="B21" s="132"/>
      <c r="C21" s="103" t="s">
        <v>29</v>
      </c>
      <c r="D21" s="133"/>
      <c r="E21" s="81"/>
      <c r="F21" s="81">
        <f t="shared" si="8"/>
        <v>398</v>
      </c>
      <c r="G21" s="81"/>
      <c r="H21" s="109">
        <v>398</v>
      </c>
      <c r="I21" s="152"/>
      <c r="J21" s="152"/>
      <c r="K21" s="152"/>
      <c r="L21" s="81"/>
      <c r="M21" s="220"/>
    </row>
    <row r="22" spans="1:13" s="44" customFormat="1" ht="37.5" customHeight="1">
      <c r="A22" s="101">
        <v>9</v>
      </c>
      <c r="B22" s="117" t="s">
        <v>41</v>
      </c>
      <c r="C22" s="103" t="s">
        <v>29</v>
      </c>
      <c r="D22" s="104" t="s">
        <v>23</v>
      </c>
      <c r="E22" s="135">
        <v>120</v>
      </c>
      <c r="F22" s="81">
        <f t="shared" si="8"/>
        <v>120</v>
      </c>
      <c r="G22" s="81"/>
      <c r="H22" s="136">
        <v>120</v>
      </c>
      <c r="I22" s="224"/>
      <c r="J22" s="224"/>
      <c r="K22" s="224"/>
      <c r="L22" s="81">
        <f t="shared" si="9"/>
        <v>0</v>
      </c>
      <c r="M22" s="218"/>
    </row>
    <row r="23" spans="1:13" s="44" customFormat="1" ht="45" customHeight="1">
      <c r="A23" s="131">
        <v>10</v>
      </c>
      <c r="B23" s="132" t="s">
        <v>43</v>
      </c>
      <c r="C23" s="103" t="s">
        <v>44</v>
      </c>
      <c r="D23" s="104" t="s">
        <v>23</v>
      </c>
      <c r="E23" s="135">
        <v>200</v>
      </c>
      <c r="F23" s="81">
        <f t="shared" si="8"/>
        <v>200</v>
      </c>
      <c r="G23" s="81"/>
      <c r="H23" s="136"/>
      <c r="I23" s="224"/>
      <c r="J23" s="224"/>
      <c r="K23" s="224">
        <v>200</v>
      </c>
      <c r="L23" s="81">
        <f t="shared" si="9"/>
        <v>0</v>
      </c>
      <c r="M23" s="218"/>
    </row>
    <row r="24" spans="1:41" s="45" customFormat="1" ht="30.75" customHeight="1">
      <c r="A24" s="137" t="s">
        <v>46</v>
      </c>
      <c r="B24" s="138" t="s">
        <v>47</v>
      </c>
      <c r="C24" s="139"/>
      <c r="D24" s="140"/>
      <c r="E24" s="126">
        <f aca="true" t="shared" si="10" ref="E24:K24">SUM(E25:E26)</f>
        <v>279</v>
      </c>
      <c r="F24" s="126">
        <f t="shared" si="10"/>
        <v>279</v>
      </c>
      <c r="G24" s="126">
        <f t="shared" si="10"/>
        <v>0</v>
      </c>
      <c r="H24" s="126">
        <f t="shared" si="10"/>
        <v>100</v>
      </c>
      <c r="I24" s="126">
        <f t="shared" si="10"/>
        <v>0</v>
      </c>
      <c r="J24" s="126">
        <f t="shared" si="10"/>
        <v>0</v>
      </c>
      <c r="K24" s="126">
        <f t="shared" si="10"/>
        <v>179</v>
      </c>
      <c r="L24" s="81">
        <f t="shared" si="9"/>
        <v>0</v>
      </c>
      <c r="M24" s="225"/>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row>
    <row r="25" spans="1:13" s="46" customFormat="1" ht="45.75" customHeight="1">
      <c r="A25" s="141">
        <v>11</v>
      </c>
      <c r="B25" s="117" t="s">
        <v>48</v>
      </c>
      <c r="C25" s="103" t="s">
        <v>29</v>
      </c>
      <c r="D25" s="142" t="s">
        <v>23</v>
      </c>
      <c r="E25" s="143">
        <v>100</v>
      </c>
      <c r="F25" s="144">
        <f aca="true" t="shared" si="11" ref="F25:F31">G25+H25+I25+J25+K25</f>
        <v>100</v>
      </c>
      <c r="G25" s="144"/>
      <c r="H25" s="145">
        <v>100</v>
      </c>
      <c r="I25" s="145"/>
      <c r="J25" s="145"/>
      <c r="K25" s="145"/>
      <c r="L25" s="144">
        <f t="shared" si="9"/>
        <v>0</v>
      </c>
      <c r="M25" s="226"/>
    </row>
    <row r="26" spans="1:13" s="46" customFormat="1" ht="39" customHeight="1">
      <c r="A26" s="141">
        <v>12</v>
      </c>
      <c r="B26" s="132" t="s">
        <v>49</v>
      </c>
      <c r="C26" s="103" t="s">
        <v>44</v>
      </c>
      <c r="D26" s="146"/>
      <c r="E26" s="143">
        <v>179</v>
      </c>
      <c r="F26" s="144">
        <f t="shared" si="11"/>
        <v>179</v>
      </c>
      <c r="G26" s="144"/>
      <c r="H26" s="145"/>
      <c r="I26" s="145"/>
      <c r="J26" s="145"/>
      <c r="K26" s="145">
        <v>179</v>
      </c>
      <c r="L26" s="144">
        <f t="shared" si="9"/>
        <v>0</v>
      </c>
      <c r="M26" s="227"/>
    </row>
    <row r="27" spans="1:41" s="1" customFormat="1" ht="33.75" customHeight="1">
      <c r="A27" s="147" t="s">
        <v>50</v>
      </c>
      <c r="B27" s="123" t="s">
        <v>51</v>
      </c>
      <c r="C27" s="124"/>
      <c r="D27" s="125"/>
      <c r="E27" s="114">
        <f aca="true" t="shared" si="12" ref="E27:K27">SUM(E28:E31)</f>
        <v>2323</v>
      </c>
      <c r="F27" s="114">
        <f t="shared" si="12"/>
        <v>2243</v>
      </c>
      <c r="G27" s="114">
        <f t="shared" si="12"/>
        <v>680</v>
      </c>
      <c r="H27" s="114">
        <f t="shared" si="12"/>
        <v>0</v>
      </c>
      <c r="I27" s="114">
        <f t="shared" si="12"/>
        <v>0</v>
      </c>
      <c r="J27" s="114">
        <f t="shared" si="12"/>
        <v>0</v>
      </c>
      <c r="K27" s="114">
        <f t="shared" si="12"/>
        <v>1563</v>
      </c>
      <c r="L27" s="81">
        <f t="shared" si="9"/>
        <v>80</v>
      </c>
      <c r="M27" s="220"/>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1" s="1" customFormat="1" ht="66.75" customHeight="1">
      <c r="A28" s="119">
        <v>13</v>
      </c>
      <c r="B28" s="148" t="s">
        <v>52</v>
      </c>
      <c r="C28" s="31" t="s">
        <v>22</v>
      </c>
      <c r="D28" s="125" t="s">
        <v>23</v>
      </c>
      <c r="E28" s="114">
        <v>680</v>
      </c>
      <c r="F28" s="144">
        <f t="shared" si="11"/>
        <v>680</v>
      </c>
      <c r="G28" s="144">
        <v>680</v>
      </c>
      <c r="H28" s="145"/>
      <c r="I28" s="145"/>
      <c r="J28" s="145"/>
      <c r="K28" s="145"/>
      <c r="L28" s="81">
        <f t="shared" si="9"/>
        <v>0</v>
      </c>
      <c r="M28" s="228"/>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row r="29" spans="1:13" s="4" customFormat="1" ht="36.75" customHeight="1">
      <c r="A29" s="119">
        <v>14</v>
      </c>
      <c r="B29" s="149" t="s">
        <v>53</v>
      </c>
      <c r="C29" s="31" t="s">
        <v>44</v>
      </c>
      <c r="D29" s="129" t="s">
        <v>23</v>
      </c>
      <c r="E29" s="129">
        <v>500</v>
      </c>
      <c r="F29" s="144">
        <f t="shared" si="11"/>
        <v>420</v>
      </c>
      <c r="G29" s="144"/>
      <c r="H29" s="145"/>
      <c r="I29" s="145"/>
      <c r="J29" s="145"/>
      <c r="K29" s="145">
        <v>420</v>
      </c>
      <c r="L29" s="81">
        <v>80</v>
      </c>
      <c r="M29" s="219"/>
    </row>
    <row r="30" spans="1:13" s="4" customFormat="1" ht="48" customHeight="1">
      <c r="A30" s="119">
        <v>15</v>
      </c>
      <c r="B30" s="117" t="s">
        <v>55</v>
      </c>
      <c r="C30" s="31" t="s">
        <v>44</v>
      </c>
      <c r="D30" s="129" t="s">
        <v>23</v>
      </c>
      <c r="E30" s="114">
        <v>379</v>
      </c>
      <c r="F30" s="144">
        <f t="shared" si="11"/>
        <v>379</v>
      </c>
      <c r="G30" s="144"/>
      <c r="H30" s="145"/>
      <c r="I30" s="145"/>
      <c r="J30" s="145"/>
      <c r="K30" s="145">
        <v>379</v>
      </c>
      <c r="L30" s="81">
        <f t="shared" si="9"/>
        <v>0</v>
      </c>
      <c r="M30" s="219"/>
    </row>
    <row r="31" spans="1:13" s="4" customFormat="1" ht="51.75" customHeight="1">
      <c r="A31" s="119">
        <v>16</v>
      </c>
      <c r="B31" s="117" t="s">
        <v>56</v>
      </c>
      <c r="C31" s="31" t="s">
        <v>57</v>
      </c>
      <c r="D31" s="129" t="s">
        <v>23</v>
      </c>
      <c r="E31" s="114">
        <v>764</v>
      </c>
      <c r="F31" s="144">
        <f t="shared" si="11"/>
        <v>764</v>
      </c>
      <c r="G31" s="144"/>
      <c r="H31" s="145"/>
      <c r="I31" s="145"/>
      <c r="J31" s="145"/>
      <c r="K31" s="145">
        <v>764</v>
      </c>
      <c r="L31" s="81">
        <f t="shared" si="9"/>
        <v>0</v>
      </c>
      <c r="M31" s="223"/>
    </row>
    <row r="32" spans="1:41" s="1" customFormat="1" ht="27.75" customHeight="1">
      <c r="A32" s="111" t="s">
        <v>58</v>
      </c>
      <c r="B32" s="150" t="s">
        <v>59</v>
      </c>
      <c r="C32" s="31"/>
      <c r="D32" s="114"/>
      <c r="E32" s="114">
        <f aca="true" t="shared" si="13" ref="E32:K32">SUM(E33)</f>
        <v>280</v>
      </c>
      <c r="F32" s="114">
        <f t="shared" si="13"/>
        <v>280</v>
      </c>
      <c r="G32" s="114">
        <f t="shared" si="13"/>
        <v>0</v>
      </c>
      <c r="H32" s="114">
        <f t="shared" si="13"/>
        <v>280</v>
      </c>
      <c r="I32" s="114">
        <f t="shared" si="13"/>
        <v>0</v>
      </c>
      <c r="J32" s="114">
        <f t="shared" si="13"/>
        <v>0</v>
      </c>
      <c r="K32" s="114">
        <f t="shared" si="13"/>
        <v>0</v>
      </c>
      <c r="L32" s="81">
        <f t="shared" si="9"/>
        <v>0</v>
      </c>
      <c r="M32" s="218"/>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13" s="44" customFormat="1" ht="46.5" customHeight="1">
      <c r="A33" s="101">
        <v>17</v>
      </c>
      <c r="B33" s="117" t="s">
        <v>60</v>
      </c>
      <c r="C33" s="103" t="s">
        <v>29</v>
      </c>
      <c r="D33" s="104" t="s">
        <v>23</v>
      </c>
      <c r="E33" s="151">
        <v>280</v>
      </c>
      <c r="F33" s="144">
        <f aca="true" t="shared" si="14" ref="F33:F37">G33+H33+I33+J33+K33</f>
        <v>280</v>
      </c>
      <c r="G33" s="144"/>
      <c r="H33" s="152">
        <v>280</v>
      </c>
      <c r="I33" s="152"/>
      <c r="J33" s="152"/>
      <c r="K33" s="152"/>
      <c r="L33" s="81">
        <f t="shared" si="9"/>
        <v>0</v>
      </c>
      <c r="M33" s="218"/>
    </row>
    <row r="34" spans="1:41" s="1" customFormat="1" ht="30.75" customHeight="1">
      <c r="A34" s="147" t="s">
        <v>61</v>
      </c>
      <c r="B34" s="123" t="s">
        <v>62</v>
      </c>
      <c r="C34" s="124"/>
      <c r="D34" s="114"/>
      <c r="E34" s="114">
        <f aca="true" t="shared" si="15" ref="E34:K34">SUM(E35:E37)</f>
        <v>6239</v>
      </c>
      <c r="F34" s="114">
        <f t="shared" si="15"/>
        <v>6239</v>
      </c>
      <c r="G34" s="114">
        <f t="shared" si="15"/>
        <v>0</v>
      </c>
      <c r="H34" s="114">
        <f t="shared" si="15"/>
        <v>0</v>
      </c>
      <c r="I34" s="114">
        <f t="shared" si="15"/>
        <v>0</v>
      </c>
      <c r="J34" s="114">
        <f t="shared" si="15"/>
        <v>0</v>
      </c>
      <c r="K34" s="114">
        <f t="shared" si="15"/>
        <v>6239</v>
      </c>
      <c r="L34" s="81">
        <f t="shared" si="9"/>
        <v>0</v>
      </c>
      <c r="M34" s="218"/>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13" s="4" customFormat="1" ht="69.75" customHeight="1">
      <c r="A35" s="119">
        <v>18</v>
      </c>
      <c r="B35" s="121" t="s">
        <v>63</v>
      </c>
      <c r="C35" s="31" t="s">
        <v>64</v>
      </c>
      <c r="D35" s="114" t="s">
        <v>23</v>
      </c>
      <c r="E35" s="125">
        <v>2500</v>
      </c>
      <c r="F35" s="81">
        <f t="shared" si="14"/>
        <v>2500</v>
      </c>
      <c r="G35" s="81"/>
      <c r="H35" s="109"/>
      <c r="I35" s="152"/>
      <c r="J35" s="152"/>
      <c r="K35" s="152">
        <v>2500</v>
      </c>
      <c r="L35" s="81">
        <f t="shared" si="9"/>
        <v>0</v>
      </c>
      <c r="M35" s="218"/>
    </row>
    <row r="36" spans="1:13" s="47" customFormat="1" ht="60.75" customHeight="1">
      <c r="A36" s="153">
        <v>19</v>
      </c>
      <c r="B36" s="154" t="s">
        <v>65</v>
      </c>
      <c r="C36" s="155" t="s">
        <v>44</v>
      </c>
      <c r="D36" s="114" t="s">
        <v>23</v>
      </c>
      <c r="E36" s="156">
        <v>3679</v>
      </c>
      <c r="F36" s="81">
        <f t="shared" si="14"/>
        <v>3679</v>
      </c>
      <c r="G36" s="81"/>
      <c r="H36" s="157"/>
      <c r="I36" s="229"/>
      <c r="J36" s="229"/>
      <c r="K36" s="229">
        <v>3679</v>
      </c>
      <c r="L36" s="81">
        <f t="shared" si="9"/>
        <v>0</v>
      </c>
      <c r="M36" s="218"/>
    </row>
    <row r="37" spans="1:13" s="4" customFormat="1" ht="60.75" customHeight="1">
      <c r="A37" s="119">
        <v>20</v>
      </c>
      <c r="B37" s="158" t="s">
        <v>66</v>
      </c>
      <c r="C37" s="31" t="s">
        <v>44</v>
      </c>
      <c r="D37" s="114" t="s">
        <v>23</v>
      </c>
      <c r="E37" s="125">
        <v>60</v>
      </c>
      <c r="F37" s="81">
        <f t="shared" si="14"/>
        <v>60</v>
      </c>
      <c r="G37" s="81"/>
      <c r="H37" s="109"/>
      <c r="I37" s="152"/>
      <c r="J37" s="152"/>
      <c r="K37" s="152">
        <v>60</v>
      </c>
      <c r="L37" s="81">
        <f t="shared" si="9"/>
        <v>0</v>
      </c>
      <c r="M37" s="218"/>
    </row>
    <row r="38" spans="1:41" s="1" customFormat="1" ht="57" customHeight="1">
      <c r="A38" s="159" t="s">
        <v>67</v>
      </c>
      <c r="B38" s="160"/>
      <c r="C38" s="161"/>
      <c r="D38" s="162"/>
      <c r="E38" s="163">
        <f aca="true" t="shared" si="16" ref="E38:K38">SUM(E39)</f>
        <v>2778</v>
      </c>
      <c r="F38" s="163">
        <f t="shared" si="16"/>
        <v>2416</v>
      </c>
      <c r="G38" s="163">
        <f t="shared" si="16"/>
        <v>550</v>
      </c>
      <c r="H38" s="163">
        <f t="shared" si="16"/>
        <v>62</v>
      </c>
      <c r="I38" s="163">
        <f t="shared" si="16"/>
        <v>0</v>
      </c>
      <c r="J38" s="163">
        <f t="shared" si="16"/>
        <v>0</v>
      </c>
      <c r="K38" s="163">
        <f t="shared" si="16"/>
        <v>1804</v>
      </c>
      <c r="L38" s="81">
        <f t="shared" si="9"/>
        <v>362</v>
      </c>
      <c r="M38" s="215"/>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13" s="5" customFormat="1" ht="42" customHeight="1">
      <c r="A39" s="164" t="s">
        <v>68</v>
      </c>
      <c r="B39" s="165" t="s">
        <v>69</v>
      </c>
      <c r="C39" s="166"/>
      <c r="D39" s="167"/>
      <c r="E39" s="166">
        <f aca="true" t="shared" si="17" ref="E39:K39">SUM(E40:E43)</f>
        <v>2778</v>
      </c>
      <c r="F39" s="166">
        <f t="shared" si="17"/>
        <v>2416</v>
      </c>
      <c r="G39" s="166">
        <f t="shared" si="17"/>
        <v>550</v>
      </c>
      <c r="H39" s="166">
        <f t="shared" si="17"/>
        <v>62</v>
      </c>
      <c r="I39" s="166">
        <f t="shared" si="17"/>
        <v>0</v>
      </c>
      <c r="J39" s="166">
        <f t="shared" si="17"/>
        <v>0</v>
      </c>
      <c r="K39" s="166">
        <f t="shared" si="17"/>
        <v>1804</v>
      </c>
      <c r="L39" s="81">
        <f t="shared" si="9"/>
        <v>362</v>
      </c>
      <c r="M39" s="230"/>
    </row>
    <row r="40" spans="1:13" s="4" customFormat="1" ht="45" customHeight="1">
      <c r="A40" s="116">
        <v>21</v>
      </c>
      <c r="B40" s="117" t="s">
        <v>70</v>
      </c>
      <c r="C40" s="24" t="s">
        <v>22</v>
      </c>
      <c r="D40" s="104" t="s">
        <v>71</v>
      </c>
      <c r="E40" s="166">
        <v>824</v>
      </c>
      <c r="F40" s="81">
        <f aca="true" t="shared" si="18" ref="F40:F43">G40+H40+I40+J40+K40</f>
        <v>462</v>
      </c>
      <c r="G40" s="168">
        <v>400</v>
      </c>
      <c r="H40" s="140">
        <v>62</v>
      </c>
      <c r="I40" s="168"/>
      <c r="J40" s="168"/>
      <c r="K40" s="168"/>
      <c r="L40" s="81">
        <f t="shared" si="9"/>
        <v>362</v>
      </c>
      <c r="M40" s="218">
        <v>362</v>
      </c>
    </row>
    <row r="41" spans="1:13" s="4" customFormat="1" ht="48" customHeight="1">
      <c r="A41" s="116">
        <v>22</v>
      </c>
      <c r="B41" s="117" t="s">
        <v>73</v>
      </c>
      <c r="C41" s="24" t="s">
        <v>22</v>
      </c>
      <c r="D41" s="104" t="s">
        <v>71</v>
      </c>
      <c r="E41" s="169">
        <v>150</v>
      </c>
      <c r="F41" s="81">
        <f t="shared" si="18"/>
        <v>150</v>
      </c>
      <c r="G41" s="168">
        <v>150</v>
      </c>
      <c r="H41" s="140"/>
      <c r="I41" s="168"/>
      <c r="J41" s="168"/>
      <c r="K41" s="168"/>
      <c r="L41" s="81">
        <f t="shared" si="9"/>
        <v>0</v>
      </c>
      <c r="M41" s="218"/>
    </row>
    <row r="42" spans="1:13" s="4" customFormat="1" ht="55.5" customHeight="1">
      <c r="A42" s="119">
        <v>23</v>
      </c>
      <c r="B42" s="132" t="s">
        <v>74</v>
      </c>
      <c r="C42" s="132" t="s">
        <v>75</v>
      </c>
      <c r="D42" s="104" t="s">
        <v>71</v>
      </c>
      <c r="E42" s="133">
        <v>1704</v>
      </c>
      <c r="F42" s="81">
        <f t="shared" si="18"/>
        <v>1704</v>
      </c>
      <c r="G42" s="152"/>
      <c r="H42" s="109"/>
      <c r="I42" s="152"/>
      <c r="J42" s="152"/>
      <c r="K42" s="152">
        <v>1704</v>
      </c>
      <c r="L42" s="81">
        <f t="shared" si="9"/>
        <v>0</v>
      </c>
      <c r="M42" s="218"/>
    </row>
    <row r="43" spans="1:13" s="4" customFormat="1" ht="42.75" customHeight="1">
      <c r="A43" s="119">
        <v>24</v>
      </c>
      <c r="B43" s="132" t="s">
        <v>76</v>
      </c>
      <c r="C43" s="143" t="s">
        <v>75</v>
      </c>
      <c r="D43" s="104" t="s">
        <v>71</v>
      </c>
      <c r="E43" s="133">
        <v>100</v>
      </c>
      <c r="F43" s="81">
        <f t="shared" si="18"/>
        <v>100</v>
      </c>
      <c r="G43" s="152"/>
      <c r="H43" s="109"/>
      <c r="I43" s="152"/>
      <c r="J43" s="152"/>
      <c r="K43" s="152">
        <v>100</v>
      </c>
      <c r="L43" s="81">
        <f t="shared" si="9"/>
        <v>0</v>
      </c>
      <c r="M43" s="218"/>
    </row>
    <row r="44" spans="1:41" s="1" customFormat="1" ht="30" customHeight="1">
      <c r="A44" s="159" t="s">
        <v>77</v>
      </c>
      <c r="B44" s="160"/>
      <c r="C44" s="161"/>
      <c r="D44" s="162"/>
      <c r="E44" s="170">
        <f aca="true" t="shared" si="19" ref="E44:K44">SUM(E45,E48,E52,E54)</f>
        <v>7054</v>
      </c>
      <c r="F44" s="170">
        <f t="shared" si="19"/>
        <v>7054</v>
      </c>
      <c r="G44" s="170">
        <f t="shared" si="19"/>
        <v>2994</v>
      </c>
      <c r="H44" s="170">
        <f t="shared" si="19"/>
        <v>0</v>
      </c>
      <c r="I44" s="170">
        <f t="shared" si="19"/>
        <v>0</v>
      </c>
      <c r="J44" s="170">
        <f t="shared" si="19"/>
        <v>0</v>
      </c>
      <c r="K44" s="170">
        <f t="shared" si="19"/>
        <v>4060</v>
      </c>
      <c r="L44" s="81">
        <f t="shared" si="9"/>
        <v>0</v>
      </c>
      <c r="M44" s="215"/>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13" s="48" customFormat="1" ht="27" customHeight="1">
      <c r="A45" s="171" t="s">
        <v>68</v>
      </c>
      <c r="B45" s="172" t="s">
        <v>78</v>
      </c>
      <c r="C45" s="173"/>
      <c r="D45" s="171"/>
      <c r="E45" s="99">
        <f aca="true" t="shared" si="20" ref="E45:K45">SUM(E46:E47)</f>
        <v>624</v>
      </c>
      <c r="F45" s="99">
        <f t="shared" si="20"/>
        <v>624</v>
      </c>
      <c r="G45" s="99">
        <f t="shared" si="20"/>
        <v>624</v>
      </c>
      <c r="H45" s="99">
        <f t="shared" si="20"/>
        <v>0</v>
      </c>
      <c r="I45" s="99">
        <f t="shared" si="20"/>
        <v>0</v>
      </c>
      <c r="J45" s="99">
        <f t="shared" si="20"/>
        <v>0</v>
      </c>
      <c r="K45" s="99">
        <f t="shared" si="20"/>
        <v>0</v>
      </c>
      <c r="L45" s="81">
        <f t="shared" si="9"/>
        <v>0</v>
      </c>
      <c r="M45" s="230"/>
    </row>
    <row r="46" spans="1:13" s="44" customFormat="1" ht="42.75" customHeight="1">
      <c r="A46" s="118">
        <v>25</v>
      </c>
      <c r="B46" s="117" t="s">
        <v>79</v>
      </c>
      <c r="C46" s="143" t="s">
        <v>22</v>
      </c>
      <c r="D46" s="169" t="s">
        <v>80</v>
      </c>
      <c r="E46" s="81">
        <v>287</v>
      </c>
      <c r="F46" s="174">
        <f aca="true" t="shared" si="21" ref="F46:F51">G46+H46+I46+J46+K46</f>
        <v>287</v>
      </c>
      <c r="G46" s="174">
        <v>287</v>
      </c>
      <c r="H46" s="175"/>
      <c r="I46" s="174"/>
      <c r="J46" s="174"/>
      <c r="K46" s="174"/>
      <c r="L46" s="81">
        <f t="shared" si="9"/>
        <v>0</v>
      </c>
      <c r="M46" s="231"/>
    </row>
    <row r="47" spans="1:13" s="44" customFormat="1" ht="45" customHeight="1">
      <c r="A47" s="118">
        <v>26</v>
      </c>
      <c r="B47" s="117" t="s">
        <v>81</v>
      </c>
      <c r="C47" s="143" t="s">
        <v>22</v>
      </c>
      <c r="D47" s="169" t="s">
        <v>80</v>
      </c>
      <c r="E47" s="81">
        <v>337</v>
      </c>
      <c r="F47" s="174">
        <f t="shared" si="21"/>
        <v>337</v>
      </c>
      <c r="G47" s="174">
        <v>337</v>
      </c>
      <c r="H47" s="175"/>
      <c r="I47" s="174"/>
      <c r="J47" s="174"/>
      <c r="K47" s="174"/>
      <c r="L47" s="81">
        <f t="shared" si="9"/>
        <v>0</v>
      </c>
      <c r="M47" s="225"/>
    </row>
    <row r="48" spans="1:13" s="48" customFormat="1" ht="24.75" customHeight="1">
      <c r="A48" s="99" t="s">
        <v>24</v>
      </c>
      <c r="B48" s="172" t="s">
        <v>82</v>
      </c>
      <c r="C48" s="173"/>
      <c r="D48" s="171"/>
      <c r="E48" s="99">
        <f aca="true" t="shared" si="22" ref="E48:K48">SUM(E49:E51)</f>
        <v>1490</v>
      </c>
      <c r="F48" s="99">
        <f t="shared" si="22"/>
        <v>1490</v>
      </c>
      <c r="G48" s="99">
        <f t="shared" si="22"/>
        <v>1490</v>
      </c>
      <c r="H48" s="99">
        <f t="shared" si="22"/>
        <v>0</v>
      </c>
      <c r="I48" s="99">
        <f t="shared" si="22"/>
        <v>0</v>
      </c>
      <c r="J48" s="99">
        <f t="shared" si="22"/>
        <v>0</v>
      </c>
      <c r="K48" s="99">
        <f t="shared" si="22"/>
        <v>0</v>
      </c>
      <c r="L48" s="81">
        <f t="shared" si="9"/>
        <v>0</v>
      </c>
      <c r="M48" s="230"/>
    </row>
    <row r="49" spans="1:13" s="44" customFormat="1" ht="36" customHeight="1">
      <c r="A49" s="118">
        <v>27</v>
      </c>
      <c r="B49" s="176" t="s">
        <v>83</v>
      </c>
      <c r="C49" s="143" t="s">
        <v>22</v>
      </c>
      <c r="D49" s="169" t="s">
        <v>80</v>
      </c>
      <c r="E49" s="118">
        <v>112</v>
      </c>
      <c r="F49" s="79">
        <f t="shared" si="21"/>
        <v>112</v>
      </c>
      <c r="G49" s="177">
        <v>112</v>
      </c>
      <c r="H49" s="106"/>
      <c r="I49" s="177"/>
      <c r="J49" s="177"/>
      <c r="K49" s="177"/>
      <c r="L49" s="81">
        <f t="shared" si="9"/>
        <v>0</v>
      </c>
      <c r="M49" s="225"/>
    </row>
    <row r="50" spans="1:13" s="44" customFormat="1" ht="24" customHeight="1">
      <c r="A50" s="104">
        <v>28</v>
      </c>
      <c r="B50" s="117" t="s">
        <v>84</v>
      </c>
      <c r="C50" s="143" t="s">
        <v>22</v>
      </c>
      <c r="D50" s="169" t="s">
        <v>80</v>
      </c>
      <c r="E50" s="118">
        <v>1313</v>
      </c>
      <c r="F50" s="79">
        <f t="shared" si="21"/>
        <v>1313</v>
      </c>
      <c r="G50" s="177">
        <v>1313</v>
      </c>
      <c r="H50" s="106"/>
      <c r="I50" s="177"/>
      <c r="J50" s="177"/>
      <c r="K50" s="177"/>
      <c r="L50" s="81">
        <f t="shared" si="9"/>
        <v>0</v>
      </c>
      <c r="M50" s="225"/>
    </row>
    <row r="51" spans="1:13" s="4" customFormat="1" ht="27.75" customHeight="1">
      <c r="A51" s="114">
        <v>29</v>
      </c>
      <c r="B51" s="117" t="s">
        <v>85</v>
      </c>
      <c r="C51" s="24" t="s">
        <v>22</v>
      </c>
      <c r="D51" s="151" t="s">
        <v>80</v>
      </c>
      <c r="E51" s="115">
        <v>65</v>
      </c>
      <c r="F51" s="81">
        <f t="shared" si="21"/>
        <v>65</v>
      </c>
      <c r="G51" s="177">
        <v>65</v>
      </c>
      <c r="H51" s="106"/>
      <c r="I51" s="177"/>
      <c r="J51" s="177"/>
      <c r="K51" s="177"/>
      <c r="L51" s="81">
        <f t="shared" si="9"/>
        <v>0</v>
      </c>
      <c r="M51" s="225"/>
    </row>
    <row r="52" spans="1:13" s="48" customFormat="1" ht="21" customHeight="1">
      <c r="A52" s="99" t="s">
        <v>86</v>
      </c>
      <c r="B52" s="172" t="s">
        <v>87</v>
      </c>
      <c r="C52" s="173"/>
      <c r="D52" s="171"/>
      <c r="E52" s="99">
        <f aca="true" t="shared" si="23" ref="E52:K52">SUM(E53:E53)</f>
        <v>880</v>
      </c>
      <c r="F52" s="99">
        <f t="shared" si="23"/>
        <v>880</v>
      </c>
      <c r="G52" s="99">
        <f t="shared" si="23"/>
        <v>880</v>
      </c>
      <c r="H52" s="99">
        <f t="shared" si="23"/>
        <v>0</v>
      </c>
      <c r="I52" s="99">
        <f t="shared" si="23"/>
        <v>0</v>
      </c>
      <c r="J52" s="99">
        <f t="shared" si="23"/>
        <v>0</v>
      </c>
      <c r="K52" s="99">
        <f t="shared" si="23"/>
        <v>0</v>
      </c>
      <c r="L52" s="81">
        <f t="shared" si="9"/>
        <v>0</v>
      </c>
      <c r="M52" s="230"/>
    </row>
    <row r="53" spans="1:13" s="4" customFormat="1" ht="25.5">
      <c r="A53" s="115">
        <v>30</v>
      </c>
      <c r="B53" s="117" t="s">
        <v>88</v>
      </c>
      <c r="C53" s="24" t="s">
        <v>22</v>
      </c>
      <c r="D53" s="114" t="s">
        <v>80</v>
      </c>
      <c r="E53" s="178">
        <v>880</v>
      </c>
      <c r="F53" s="79">
        <f aca="true" t="shared" si="24" ref="F53:F59">G53+H53+I53+J53+K53</f>
        <v>880</v>
      </c>
      <c r="G53" s="179">
        <v>880</v>
      </c>
      <c r="H53" s="106"/>
      <c r="I53" s="177"/>
      <c r="J53" s="177"/>
      <c r="K53" s="177"/>
      <c r="L53" s="81">
        <f t="shared" si="9"/>
        <v>0</v>
      </c>
      <c r="M53" s="218"/>
    </row>
    <row r="54" spans="1:13" s="43" customFormat="1" ht="24.75" customHeight="1">
      <c r="A54" s="130" t="s">
        <v>89</v>
      </c>
      <c r="B54" s="180" t="s">
        <v>90</v>
      </c>
      <c r="C54" s="180"/>
      <c r="D54" s="175"/>
      <c r="E54" s="181">
        <f aca="true" t="shared" si="25" ref="E54:K54">SUM(E55:E55)</f>
        <v>4060</v>
      </c>
      <c r="F54" s="181">
        <f t="shared" si="25"/>
        <v>4060</v>
      </c>
      <c r="G54" s="181">
        <f t="shared" si="25"/>
        <v>0</v>
      </c>
      <c r="H54" s="181">
        <f t="shared" si="25"/>
        <v>0</v>
      </c>
      <c r="I54" s="181">
        <f t="shared" si="25"/>
        <v>0</v>
      </c>
      <c r="J54" s="181">
        <f t="shared" si="25"/>
        <v>0</v>
      </c>
      <c r="K54" s="181">
        <f t="shared" si="25"/>
        <v>4060</v>
      </c>
      <c r="L54" s="81">
        <f t="shared" si="9"/>
        <v>0</v>
      </c>
      <c r="M54" s="218"/>
    </row>
    <row r="55" spans="1:13" s="6" customFormat="1" ht="34.5" customHeight="1">
      <c r="A55" s="182">
        <v>31</v>
      </c>
      <c r="B55" s="117" t="s">
        <v>92</v>
      </c>
      <c r="C55" s="24" t="s">
        <v>93</v>
      </c>
      <c r="D55" s="183" t="s">
        <v>80</v>
      </c>
      <c r="E55" s="179">
        <v>4060</v>
      </c>
      <c r="F55" s="144">
        <f t="shared" si="24"/>
        <v>4060</v>
      </c>
      <c r="G55" s="177"/>
      <c r="H55" s="177"/>
      <c r="I55" s="177"/>
      <c r="J55" s="177"/>
      <c r="K55" s="177">
        <v>4060</v>
      </c>
      <c r="L55" s="144">
        <f t="shared" si="9"/>
        <v>0</v>
      </c>
      <c r="M55" s="232"/>
    </row>
    <row r="56" spans="1:41" s="1" customFormat="1" ht="43.5" customHeight="1">
      <c r="A56" s="184" t="s">
        <v>94</v>
      </c>
      <c r="B56" s="185"/>
      <c r="C56" s="92"/>
      <c r="D56" s="186"/>
      <c r="E56" s="187">
        <f aca="true" t="shared" si="26" ref="E56:K56">SUM(E57,E63,E66,E70)</f>
        <v>39585</v>
      </c>
      <c r="F56" s="187">
        <f t="shared" si="26"/>
        <v>25186</v>
      </c>
      <c r="G56" s="187">
        <f t="shared" si="26"/>
        <v>9000</v>
      </c>
      <c r="H56" s="187">
        <f t="shared" si="26"/>
        <v>1634</v>
      </c>
      <c r="I56" s="187">
        <f t="shared" si="26"/>
        <v>3750</v>
      </c>
      <c r="J56" s="187">
        <f t="shared" si="26"/>
        <v>1000</v>
      </c>
      <c r="K56" s="187">
        <f t="shared" si="26"/>
        <v>9802</v>
      </c>
      <c r="L56" s="91">
        <f t="shared" si="9"/>
        <v>14399</v>
      </c>
      <c r="M56" s="225"/>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s="49" customFormat="1" ht="52.5" customHeight="1">
      <c r="A57" s="188" t="s">
        <v>18</v>
      </c>
      <c r="B57" s="189" t="s">
        <v>95</v>
      </c>
      <c r="C57" s="190"/>
      <c r="D57" s="191" t="s">
        <v>96</v>
      </c>
      <c r="E57" s="95">
        <f aca="true" t="shared" si="27" ref="E57:K57">SUM(E58,E59,E60,E62)</f>
        <v>18318</v>
      </c>
      <c r="F57" s="95">
        <f t="shared" si="27"/>
        <v>12793</v>
      </c>
      <c r="G57" s="95">
        <f t="shared" si="27"/>
        <v>2500</v>
      </c>
      <c r="H57" s="95">
        <f t="shared" si="27"/>
        <v>1634</v>
      </c>
      <c r="I57" s="95">
        <f t="shared" si="27"/>
        <v>3750</v>
      </c>
      <c r="J57" s="95">
        <f t="shared" si="27"/>
        <v>0</v>
      </c>
      <c r="K57" s="95">
        <f t="shared" si="27"/>
        <v>4909</v>
      </c>
      <c r="L57" s="216">
        <f t="shared" si="9"/>
        <v>5525</v>
      </c>
      <c r="M57" s="225"/>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row>
    <row r="58" spans="1:13" s="5" customFormat="1" ht="42" customHeight="1">
      <c r="A58" s="192" t="s">
        <v>97</v>
      </c>
      <c r="B58" s="193" t="s">
        <v>98</v>
      </c>
      <c r="C58" s="194"/>
      <c r="D58" s="169" t="s">
        <v>96</v>
      </c>
      <c r="E58" s="166">
        <v>3289</v>
      </c>
      <c r="F58" s="81">
        <f t="shared" si="24"/>
        <v>2860</v>
      </c>
      <c r="G58" s="195">
        <v>2500</v>
      </c>
      <c r="H58" s="195">
        <v>360</v>
      </c>
      <c r="I58" s="195"/>
      <c r="J58" s="195"/>
      <c r="K58" s="195"/>
      <c r="L58" s="81">
        <f t="shared" si="9"/>
        <v>429</v>
      </c>
      <c r="M58" s="225">
        <v>429</v>
      </c>
    </row>
    <row r="59" spans="1:13" s="4" customFormat="1" ht="58.5" customHeight="1">
      <c r="A59" s="119" t="s">
        <v>100</v>
      </c>
      <c r="B59" s="193" t="s">
        <v>101</v>
      </c>
      <c r="C59" s="194"/>
      <c r="D59" s="169" t="s">
        <v>96</v>
      </c>
      <c r="E59" s="166">
        <v>13000</v>
      </c>
      <c r="F59" s="81">
        <f t="shared" si="24"/>
        <v>8659</v>
      </c>
      <c r="G59" s="195"/>
      <c r="H59" s="195"/>
      <c r="I59" s="195">
        <v>3750</v>
      </c>
      <c r="J59" s="195"/>
      <c r="K59" s="195">
        <v>4909</v>
      </c>
      <c r="L59" s="81">
        <f t="shared" si="9"/>
        <v>4341</v>
      </c>
      <c r="M59" s="230"/>
    </row>
    <row r="60" spans="1:13" s="5" customFormat="1" ht="37.5" customHeight="1">
      <c r="A60" s="196" t="s">
        <v>46</v>
      </c>
      <c r="B60" s="193" t="s">
        <v>103</v>
      </c>
      <c r="C60" s="194"/>
      <c r="D60" s="169" t="s">
        <v>96</v>
      </c>
      <c r="E60" s="166">
        <f aca="true" t="shared" si="28" ref="E60:K60">SUM(E61:E61)</f>
        <v>334</v>
      </c>
      <c r="F60" s="166">
        <f t="shared" si="28"/>
        <v>234</v>
      </c>
      <c r="G60" s="166">
        <f t="shared" si="28"/>
        <v>0</v>
      </c>
      <c r="H60" s="166">
        <f t="shared" si="28"/>
        <v>234</v>
      </c>
      <c r="I60" s="166">
        <f t="shared" si="28"/>
        <v>0</v>
      </c>
      <c r="J60" s="166">
        <f t="shared" si="28"/>
        <v>0</v>
      </c>
      <c r="K60" s="166">
        <f t="shared" si="28"/>
        <v>0</v>
      </c>
      <c r="L60" s="81">
        <f t="shared" si="9"/>
        <v>100</v>
      </c>
      <c r="M60" s="230"/>
    </row>
    <row r="61" spans="1:13" s="6" customFormat="1" ht="51.75" customHeight="1">
      <c r="A61" s="197"/>
      <c r="B61" s="198" t="s">
        <v>104</v>
      </c>
      <c r="C61" s="103" t="s">
        <v>29</v>
      </c>
      <c r="D61" s="142" t="s">
        <v>96</v>
      </c>
      <c r="E61" s="199">
        <v>334</v>
      </c>
      <c r="F61" s="144">
        <f aca="true" t="shared" si="29" ref="F61:F65">G61+H61+I61+J61+K61</f>
        <v>234</v>
      </c>
      <c r="G61" s="200"/>
      <c r="H61" s="200">
        <v>234</v>
      </c>
      <c r="I61" s="200"/>
      <c r="J61" s="200"/>
      <c r="K61" s="200"/>
      <c r="L61" s="144">
        <f t="shared" si="9"/>
        <v>100</v>
      </c>
      <c r="M61" s="226">
        <v>100</v>
      </c>
    </row>
    <row r="62" spans="1:13" s="4" customFormat="1" ht="39.75" customHeight="1">
      <c r="A62" s="201" t="s">
        <v>106</v>
      </c>
      <c r="B62" s="202" t="s">
        <v>107</v>
      </c>
      <c r="C62" s="202"/>
      <c r="D62" s="203"/>
      <c r="E62" s="204">
        <v>1695</v>
      </c>
      <c r="F62" s="81">
        <f t="shared" si="29"/>
        <v>1040</v>
      </c>
      <c r="G62" s="204"/>
      <c r="H62" s="204">
        <v>1040</v>
      </c>
      <c r="I62" s="204"/>
      <c r="J62" s="204"/>
      <c r="K62" s="204"/>
      <c r="L62" s="81">
        <f t="shared" si="9"/>
        <v>655</v>
      </c>
      <c r="M62" s="220">
        <v>185</v>
      </c>
    </row>
    <row r="63" spans="1:13" s="4" customFormat="1" ht="33.75" customHeight="1">
      <c r="A63" s="205" t="s">
        <v>109</v>
      </c>
      <c r="B63" s="206" t="s">
        <v>110</v>
      </c>
      <c r="C63" s="206"/>
      <c r="D63" s="203"/>
      <c r="E63" s="207">
        <f aca="true" t="shared" si="30" ref="E63:K63">SUM(E64,E65)</f>
        <v>10874</v>
      </c>
      <c r="F63" s="207">
        <f t="shared" si="30"/>
        <v>2000</v>
      </c>
      <c r="G63" s="207">
        <f t="shared" si="30"/>
        <v>1000</v>
      </c>
      <c r="H63" s="207">
        <f t="shared" si="30"/>
        <v>0</v>
      </c>
      <c r="I63" s="207">
        <f t="shared" si="30"/>
        <v>0</v>
      </c>
      <c r="J63" s="207">
        <f t="shared" si="30"/>
        <v>1000</v>
      </c>
      <c r="K63" s="207">
        <f t="shared" si="30"/>
        <v>0</v>
      </c>
      <c r="L63" s="81">
        <f t="shared" si="9"/>
        <v>8874</v>
      </c>
      <c r="M63" s="233"/>
    </row>
    <row r="64" spans="1:13" s="5" customFormat="1" ht="33" customHeight="1">
      <c r="A64" s="208" t="s">
        <v>97</v>
      </c>
      <c r="B64" s="209" t="s">
        <v>111</v>
      </c>
      <c r="C64" s="209"/>
      <c r="D64" s="104" t="s">
        <v>96</v>
      </c>
      <c r="E64" s="166">
        <v>2572</v>
      </c>
      <c r="F64" s="81">
        <f t="shared" si="29"/>
        <v>2000</v>
      </c>
      <c r="G64" s="195">
        <v>1000</v>
      </c>
      <c r="H64" s="195"/>
      <c r="I64" s="195"/>
      <c r="J64" s="195">
        <v>1000</v>
      </c>
      <c r="K64" s="195"/>
      <c r="L64" s="81">
        <f t="shared" si="9"/>
        <v>572</v>
      </c>
      <c r="M64" s="234">
        <v>572</v>
      </c>
    </row>
    <row r="65" spans="1:13" s="4" customFormat="1" ht="34.5" customHeight="1">
      <c r="A65" s="235" t="s">
        <v>100</v>
      </c>
      <c r="B65" s="209" t="s">
        <v>113</v>
      </c>
      <c r="C65" s="209"/>
      <c r="D65" s="236"/>
      <c r="E65" s="166">
        <v>8302</v>
      </c>
      <c r="F65" s="81">
        <f t="shared" si="29"/>
        <v>0</v>
      </c>
      <c r="G65" s="175"/>
      <c r="H65" s="175"/>
      <c r="I65" s="175"/>
      <c r="J65" s="175"/>
      <c r="K65" s="175"/>
      <c r="L65" s="81">
        <f t="shared" si="9"/>
        <v>8302</v>
      </c>
      <c r="M65" s="285">
        <v>3402</v>
      </c>
    </row>
    <row r="66" spans="1:13" s="5" customFormat="1" ht="39.75" customHeight="1">
      <c r="A66" s="164" t="s">
        <v>115</v>
      </c>
      <c r="B66" s="237" t="s">
        <v>116</v>
      </c>
      <c r="C66" s="238"/>
      <c r="D66" s="167"/>
      <c r="E66" s="166">
        <f aca="true" t="shared" si="31" ref="E66:K66">SUM(E67:E69)</f>
        <v>9393</v>
      </c>
      <c r="F66" s="166">
        <f t="shared" si="31"/>
        <v>9393</v>
      </c>
      <c r="G66" s="166">
        <f t="shared" si="31"/>
        <v>5500</v>
      </c>
      <c r="H66" s="166">
        <f t="shared" si="31"/>
        <v>0</v>
      </c>
      <c r="I66" s="166">
        <f t="shared" si="31"/>
        <v>0</v>
      </c>
      <c r="J66" s="166">
        <f t="shared" si="31"/>
        <v>0</v>
      </c>
      <c r="K66" s="166">
        <f t="shared" si="31"/>
        <v>3893</v>
      </c>
      <c r="L66" s="81">
        <f t="shared" si="9"/>
        <v>0</v>
      </c>
      <c r="M66" s="230"/>
    </row>
    <row r="67" spans="1:13" s="4" customFormat="1" ht="42" customHeight="1">
      <c r="A67" s="119"/>
      <c r="B67" s="120" t="s">
        <v>117</v>
      </c>
      <c r="C67" s="31" t="s">
        <v>22</v>
      </c>
      <c r="D67" s="125" t="s">
        <v>96</v>
      </c>
      <c r="E67" s="239">
        <v>5500</v>
      </c>
      <c r="F67" s="81">
        <f aca="true" t="shared" si="32" ref="F67:F69">G67+H67+I67+J67+K67</f>
        <v>5500</v>
      </c>
      <c r="G67" s="240">
        <v>5500</v>
      </c>
      <c r="H67" s="204"/>
      <c r="I67" s="240"/>
      <c r="J67" s="240"/>
      <c r="K67" s="240"/>
      <c r="L67" s="81">
        <f t="shared" si="9"/>
        <v>0</v>
      </c>
      <c r="M67" s="220"/>
    </row>
    <row r="68" spans="1:13" s="4" customFormat="1" ht="36" customHeight="1">
      <c r="A68" s="119"/>
      <c r="B68" s="120" t="s">
        <v>118</v>
      </c>
      <c r="C68" s="31" t="s">
        <v>119</v>
      </c>
      <c r="D68" s="125" t="s">
        <v>96</v>
      </c>
      <c r="E68" s="239">
        <v>900</v>
      </c>
      <c r="F68" s="81">
        <f t="shared" si="32"/>
        <v>900</v>
      </c>
      <c r="G68" s="240"/>
      <c r="H68" s="204"/>
      <c r="I68" s="240"/>
      <c r="J68" s="240"/>
      <c r="K68" s="240">
        <v>900</v>
      </c>
      <c r="L68" s="81">
        <f t="shared" si="9"/>
        <v>0</v>
      </c>
      <c r="M68" s="219"/>
    </row>
    <row r="69" spans="1:13" s="4" customFormat="1" ht="45.75" customHeight="1">
      <c r="A69" s="119"/>
      <c r="B69" s="120" t="s">
        <v>120</v>
      </c>
      <c r="C69" s="31" t="s">
        <v>119</v>
      </c>
      <c r="D69" s="125" t="s">
        <v>96</v>
      </c>
      <c r="E69" s="239">
        <v>2993</v>
      </c>
      <c r="F69" s="81">
        <f t="shared" si="32"/>
        <v>2993</v>
      </c>
      <c r="G69" s="240"/>
      <c r="H69" s="204"/>
      <c r="I69" s="240"/>
      <c r="J69" s="240"/>
      <c r="K69" s="240">
        <v>2993</v>
      </c>
      <c r="L69" s="81">
        <f t="shared" si="9"/>
        <v>0</v>
      </c>
      <c r="M69" s="219"/>
    </row>
    <row r="70" spans="1:13" s="4" customFormat="1" ht="25.5" customHeight="1">
      <c r="A70" s="119" t="s">
        <v>121</v>
      </c>
      <c r="B70" s="241" t="s">
        <v>122</v>
      </c>
      <c r="C70" s="238"/>
      <c r="D70" s="125"/>
      <c r="E70" s="239">
        <f aca="true" t="shared" si="33" ref="E70:K70">E71</f>
        <v>1000</v>
      </c>
      <c r="F70" s="239">
        <f t="shared" si="33"/>
        <v>1000</v>
      </c>
      <c r="G70" s="239">
        <f t="shared" si="33"/>
        <v>0</v>
      </c>
      <c r="H70" s="239">
        <f t="shared" si="33"/>
        <v>0</v>
      </c>
      <c r="I70" s="239">
        <f t="shared" si="33"/>
        <v>0</v>
      </c>
      <c r="J70" s="239">
        <f t="shared" si="33"/>
        <v>0</v>
      </c>
      <c r="K70" s="239">
        <f t="shared" si="33"/>
        <v>1000</v>
      </c>
      <c r="L70" s="81">
        <f t="shared" si="9"/>
        <v>0</v>
      </c>
      <c r="M70" s="286"/>
    </row>
    <row r="71" spans="1:13" s="4" customFormat="1" ht="36.75" customHeight="1">
      <c r="A71" s="119"/>
      <c r="B71" s="149" t="s">
        <v>123</v>
      </c>
      <c r="C71" s="31" t="s">
        <v>44</v>
      </c>
      <c r="D71" s="125" t="s">
        <v>96</v>
      </c>
      <c r="E71" s="239">
        <v>1000</v>
      </c>
      <c r="F71" s="81">
        <f aca="true" t="shared" si="34" ref="F71:F76">G71+H71+I71+J71+K71</f>
        <v>1000</v>
      </c>
      <c r="G71" s="240"/>
      <c r="H71" s="204"/>
      <c r="I71" s="240"/>
      <c r="J71" s="240"/>
      <c r="K71" s="240">
        <v>1000</v>
      </c>
      <c r="L71" s="81">
        <f t="shared" si="9"/>
        <v>0</v>
      </c>
      <c r="M71" s="220"/>
    </row>
    <row r="72" spans="1:41" s="1" customFormat="1" ht="33" customHeight="1">
      <c r="A72" s="159" t="s">
        <v>124</v>
      </c>
      <c r="B72" s="160"/>
      <c r="C72" s="161"/>
      <c r="D72" s="242"/>
      <c r="E72" s="170">
        <f aca="true" t="shared" si="35" ref="E72:K72">SUM(E73:E76)</f>
        <v>6080</v>
      </c>
      <c r="F72" s="170">
        <f t="shared" si="35"/>
        <v>6080</v>
      </c>
      <c r="G72" s="170">
        <f t="shared" si="35"/>
        <v>1050</v>
      </c>
      <c r="H72" s="170">
        <f t="shared" si="35"/>
        <v>5030</v>
      </c>
      <c r="I72" s="170">
        <f t="shared" si="35"/>
        <v>0</v>
      </c>
      <c r="J72" s="170">
        <f t="shared" si="35"/>
        <v>0</v>
      </c>
      <c r="K72" s="170">
        <f t="shared" si="35"/>
        <v>0</v>
      </c>
      <c r="L72" s="81">
        <f t="shared" si="9"/>
        <v>0</v>
      </c>
      <c r="M72" s="220"/>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13" s="4" customFormat="1" ht="31.5" customHeight="1">
      <c r="A73" s="116"/>
      <c r="B73" s="132" t="s">
        <v>125</v>
      </c>
      <c r="C73" s="103" t="s">
        <v>22</v>
      </c>
      <c r="D73" s="243" t="s">
        <v>126</v>
      </c>
      <c r="E73" s="244">
        <v>1050</v>
      </c>
      <c r="F73" s="81">
        <f t="shared" si="34"/>
        <v>1050</v>
      </c>
      <c r="G73" s="240">
        <v>1050</v>
      </c>
      <c r="H73" s="204"/>
      <c r="I73" s="240"/>
      <c r="J73" s="240"/>
      <c r="K73" s="240"/>
      <c r="L73" s="81">
        <f t="shared" si="9"/>
        <v>0</v>
      </c>
      <c r="M73" s="219"/>
    </row>
    <row r="74" spans="1:13" s="4" customFormat="1" ht="28.5" customHeight="1">
      <c r="A74" s="116"/>
      <c r="B74" s="132" t="s">
        <v>127</v>
      </c>
      <c r="C74" s="103" t="s">
        <v>29</v>
      </c>
      <c r="D74" s="243" t="s">
        <v>126</v>
      </c>
      <c r="E74" s="244">
        <v>30</v>
      </c>
      <c r="F74" s="81">
        <f t="shared" si="34"/>
        <v>30</v>
      </c>
      <c r="G74" s="240"/>
      <c r="H74" s="204">
        <v>30</v>
      </c>
      <c r="I74" s="240"/>
      <c r="J74" s="240"/>
      <c r="K74" s="240"/>
      <c r="L74" s="81">
        <f t="shared" si="9"/>
        <v>0</v>
      </c>
      <c r="M74" s="219"/>
    </row>
    <row r="75" spans="1:13" s="4" customFormat="1" ht="34.5" customHeight="1">
      <c r="A75" s="116"/>
      <c r="B75" s="132" t="s">
        <v>128</v>
      </c>
      <c r="C75" s="103" t="s">
        <v>29</v>
      </c>
      <c r="D75" s="243" t="s">
        <v>126</v>
      </c>
      <c r="E75" s="245">
        <v>4500</v>
      </c>
      <c r="F75" s="81">
        <f t="shared" si="34"/>
        <v>4500</v>
      </c>
      <c r="G75" s="240"/>
      <c r="H75" s="204">
        <v>4500</v>
      </c>
      <c r="I75" s="240"/>
      <c r="J75" s="240"/>
      <c r="K75" s="240"/>
      <c r="L75" s="81">
        <f t="shared" si="9"/>
        <v>0</v>
      </c>
      <c r="M75" s="219"/>
    </row>
    <row r="76" spans="1:13" s="4" customFormat="1" ht="34.5" customHeight="1">
      <c r="A76" s="119"/>
      <c r="B76" s="132" t="s">
        <v>130</v>
      </c>
      <c r="C76" s="103" t="s">
        <v>29</v>
      </c>
      <c r="D76" s="243" t="s">
        <v>126</v>
      </c>
      <c r="E76" s="245">
        <v>500</v>
      </c>
      <c r="F76" s="81">
        <f t="shared" si="34"/>
        <v>500</v>
      </c>
      <c r="G76" s="240"/>
      <c r="H76" s="204">
        <v>500</v>
      </c>
      <c r="I76" s="240"/>
      <c r="J76" s="240"/>
      <c r="K76" s="240"/>
      <c r="L76" s="81">
        <f t="shared" si="9"/>
        <v>0</v>
      </c>
      <c r="M76" s="219"/>
    </row>
    <row r="77" spans="1:13" s="4" customFormat="1" ht="30.75" customHeight="1">
      <c r="A77" s="88" t="s">
        <v>131</v>
      </c>
      <c r="B77" s="89"/>
      <c r="C77" s="161"/>
      <c r="D77" s="246"/>
      <c r="E77" s="163">
        <f aca="true" t="shared" si="36" ref="E77:K77">SUM(E78,E81)</f>
        <v>1028</v>
      </c>
      <c r="F77" s="163">
        <f t="shared" si="36"/>
        <v>1028</v>
      </c>
      <c r="G77" s="163">
        <f t="shared" si="36"/>
        <v>0</v>
      </c>
      <c r="H77" s="163">
        <f t="shared" si="36"/>
        <v>1028</v>
      </c>
      <c r="I77" s="163">
        <f t="shared" si="36"/>
        <v>0</v>
      </c>
      <c r="J77" s="163">
        <f t="shared" si="36"/>
        <v>0</v>
      </c>
      <c r="K77" s="163">
        <f t="shared" si="36"/>
        <v>0</v>
      </c>
      <c r="L77" s="81">
        <f t="shared" si="9"/>
        <v>0</v>
      </c>
      <c r="M77" s="215"/>
    </row>
    <row r="78" spans="1:13" s="4" customFormat="1" ht="27.75" customHeight="1">
      <c r="A78" s="181" t="s">
        <v>68</v>
      </c>
      <c r="B78" s="247" t="s">
        <v>132</v>
      </c>
      <c r="C78" s="113"/>
      <c r="D78" s="85"/>
      <c r="E78" s="163">
        <f aca="true" t="shared" si="37" ref="E78:K78">SUM(E79,E80)</f>
        <v>990</v>
      </c>
      <c r="F78" s="163">
        <f t="shared" si="37"/>
        <v>990</v>
      </c>
      <c r="G78" s="163">
        <f t="shared" si="37"/>
        <v>0</v>
      </c>
      <c r="H78" s="163">
        <f t="shared" si="37"/>
        <v>990</v>
      </c>
      <c r="I78" s="163">
        <f t="shared" si="37"/>
        <v>0</v>
      </c>
      <c r="J78" s="163">
        <f t="shared" si="37"/>
        <v>0</v>
      </c>
      <c r="K78" s="163">
        <f t="shared" si="37"/>
        <v>0</v>
      </c>
      <c r="L78" s="81">
        <f t="shared" si="9"/>
        <v>0</v>
      </c>
      <c r="M78" s="287"/>
    </row>
    <row r="79" spans="1:13" s="48" customFormat="1" ht="28.5" customHeight="1">
      <c r="A79" s="248"/>
      <c r="B79" s="132" t="s">
        <v>133</v>
      </c>
      <c r="C79" s="103" t="s">
        <v>29</v>
      </c>
      <c r="D79" s="238" t="s">
        <v>134</v>
      </c>
      <c r="E79" s="243">
        <v>300</v>
      </c>
      <c r="F79" s="81">
        <f aca="true" t="shared" si="38" ref="F79:F82">G79+H79+I79+J79+K79</f>
        <v>300</v>
      </c>
      <c r="G79" s="145"/>
      <c r="H79" s="110">
        <v>300</v>
      </c>
      <c r="I79" s="145"/>
      <c r="J79" s="145"/>
      <c r="K79" s="145"/>
      <c r="L79" s="81">
        <f t="shared" si="9"/>
        <v>0</v>
      </c>
      <c r="M79" s="288"/>
    </row>
    <row r="80" spans="1:13" s="4" customFormat="1" ht="33" customHeight="1">
      <c r="A80" s="101"/>
      <c r="B80" s="132" t="s">
        <v>135</v>
      </c>
      <c r="C80" s="103" t="s">
        <v>29</v>
      </c>
      <c r="D80" s="243" t="s">
        <v>134</v>
      </c>
      <c r="E80" s="245">
        <v>690</v>
      </c>
      <c r="F80" s="81">
        <f t="shared" si="38"/>
        <v>690</v>
      </c>
      <c r="G80" s="240"/>
      <c r="H80" s="204">
        <v>690</v>
      </c>
      <c r="I80" s="240"/>
      <c r="J80" s="240"/>
      <c r="K80" s="240"/>
      <c r="L80" s="81">
        <f t="shared" si="9"/>
        <v>0</v>
      </c>
      <c r="M80" s="219"/>
    </row>
    <row r="81" spans="1:13" s="50" customFormat="1" ht="21" customHeight="1">
      <c r="A81" s="249" t="s">
        <v>24</v>
      </c>
      <c r="B81" s="180" t="s">
        <v>136</v>
      </c>
      <c r="C81" s="124"/>
      <c r="D81" s="250"/>
      <c r="E81" s="244">
        <f aca="true" t="shared" si="39" ref="E81:K81">SUM(E82)</f>
        <v>38</v>
      </c>
      <c r="F81" s="244">
        <f t="shared" si="39"/>
        <v>38</v>
      </c>
      <c r="G81" s="244">
        <f t="shared" si="39"/>
        <v>0</v>
      </c>
      <c r="H81" s="244">
        <f t="shared" si="39"/>
        <v>38</v>
      </c>
      <c r="I81" s="244">
        <f t="shared" si="39"/>
        <v>0</v>
      </c>
      <c r="J81" s="244">
        <f t="shared" si="39"/>
        <v>0</v>
      </c>
      <c r="K81" s="244">
        <f t="shared" si="39"/>
        <v>0</v>
      </c>
      <c r="L81" s="87">
        <f t="shared" si="9"/>
        <v>0</v>
      </c>
      <c r="M81" s="219"/>
    </row>
    <row r="82" spans="1:13" s="4" customFormat="1" ht="27.75" customHeight="1">
      <c r="A82" s="101"/>
      <c r="B82" s="132" t="s">
        <v>137</v>
      </c>
      <c r="C82" s="103" t="s">
        <v>29</v>
      </c>
      <c r="D82" s="243" t="s">
        <v>134</v>
      </c>
      <c r="E82" s="245">
        <v>38</v>
      </c>
      <c r="F82" s="79">
        <f t="shared" si="38"/>
        <v>38</v>
      </c>
      <c r="G82" s="251"/>
      <c r="H82" s="251">
        <v>38</v>
      </c>
      <c r="I82" s="240"/>
      <c r="J82" s="240"/>
      <c r="K82" s="240"/>
      <c r="L82" s="81">
        <f t="shared" si="9"/>
        <v>0</v>
      </c>
      <c r="M82" s="289"/>
    </row>
    <row r="83" spans="1:13" s="4" customFormat="1" ht="16.5" customHeight="1">
      <c r="A83" s="107" t="s">
        <v>138</v>
      </c>
      <c r="B83" s="252"/>
      <c r="C83" s="253"/>
      <c r="D83" s="129"/>
      <c r="E83" s="239">
        <f aca="true" t="shared" si="40" ref="E83:K83">SUM(E84:E84)</f>
        <v>4000</v>
      </c>
      <c r="F83" s="239">
        <f t="shared" si="40"/>
        <v>2000</v>
      </c>
      <c r="G83" s="239">
        <f t="shared" si="40"/>
        <v>2000</v>
      </c>
      <c r="H83" s="239">
        <f t="shared" si="40"/>
        <v>0</v>
      </c>
      <c r="I83" s="239">
        <f t="shared" si="40"/>
        <v>0</v>
      </c>
      <c r="J83" s="239">
        <f t="shared" si="40"/>
        <v>0</v>
      </c>
      <c r="K83" s="239">
        <f t="shared" si="40"/>
        <v>0</v>
      </c>
      <c r="L83" s="81">
        <f t="shared" si="9"/>
        <v>2000</v>
      </c>
      <c r="M83" s="289"/>
    </row>
    <row r="84" spans="1:13" s="6" customFormat="1" ht="30.75" customHeight="1">
      <c r="A84" s="254"/>
      <c r="B84" s="132" t="s">
        <v>139</v>
      </c>
      <c r="C84" s="31" t="s">
        <v>22</v>
      </c>
      <c r="D84" s="149" t="s">
        <v>138</v>
      </c>
      <c r="E84" s="255">
        <v>4000</v>
      </c>
      <c r="F84" s="256">
        <f>G84+H84+I84+J84+K84</f>
        <v>2000</v>
      </c>
      <c r="G84" s="255">
        <v>2000</v>
      </c>
      <c r="H84" s="255"/>
      <c r="I84" s="255"/>
      <c r="J84" s="255"/>
      <c r="K84" s="255"/>
      <c r="L84" s="256">
        <f t="shared" si="9"/>
        <v>2000</v>
      </c>
      <c r="M84" s="290">
        <v>1000</v>
      </c>
    </row>
    <row r="85" spans="1:13" s="39" customFormat="1" ht="20.25">
      <c r="A85" s="257" t="s">
        <v>141</v>
      </c>
      <c r="B85" s="258"/>
      <c r="C85" s="259"/>
      <c r="D85" s="260"/>
      <c r="E85" s="261"/>
      <c r="F85" s="262"/>
      <c r="G85" s="263"/>
      <c r="H85" s="264"/>
      <c r="I85" s="263"/>
      <c r="J85" s="263"/>
      <c r="K85" s="263"/>
      <c r="L85" s="291">
        <f>E85-F85</f>
        <v>0</v>
      </c>
      <c r="M85" s="292"/>
    </row>
    <row r="86" spans="1:13" s="7" customFormat="1" ht="18.75" customHeight="1">
      <c r="A86" s="265"/>
      <c r="B86" s="266" t="s">
        <v>142</v>
      </c>
      <c r="C86" s="267"/>
      <c r="D86" s="268"/>
      <c r="E86" s="269"/>
      <c r="F86" s="270"/>
      <c r="G86" s="271"/>
      <c r="H86" s="272"/>
      <c r="I86" s="271"/>
      <c r="J86" s="271"/>
      <c r="K86" s="271"/>
      <c r="L86" s="270"/>
      <c r="M86" s="293"/>
    </row>
    <row r="87" spans="1:13" s="1" customFormat="1" ht="15" customHeight="1">
      <c r="A87" s="273"/>
      <c r="B87" s="274" t="s">
        <v>143</v>
      </c>
      <c r="C87" s="275"/>
      <c r="D87" s="268"/>
      <c r="E87" s="276"/>
      <c r="F87" s="277"/>
      <c r="G87" s="278"/>
      <c r="H87" s="279"/>
      <c r="I87" s="278"/>
      <c r="J87" s="278"/>
      <c r="K87" s="278"/>
      <c r="L87" s="277"/>
      <c r="M87" s="293"/>
    </row>
    <row r="88" spans="1:13" s="1" customFormat="1" ht="13.5" customHeight="1">
      <c r="A88" s="273"/>
      <c r="B88" s="274" t="s">
        <v>144</v>
      </c>
      <c r="C88" s="275"/>
      <c r="D88" s="268"/>
      <c r="E88" s="276"/>
      <c r="F88" s="277"/>
      <c r="G88" s="278"/>
      <c r="H88" s="279"/>
      <c r="I88" s="278"/>
      <c r="J88" s="278"/>
      <c r="K88" s="278"/>
      <c r="L88" s="277"/>
      <c r="M88" s="293"/>
    </row>
    <row r="89" spans="1:13" s="1" customFormat="1" ht="15" customHeight="1">
      <c r="A89" s="273"/>
      <c r="B89" s="274" t="s">
        <v>145</v>
      </c>
      <c r="C89" s="275"/>
      <c r="D89" s="268"/>
      <c r="E89" s="276"/>
      <c r="F89" s="277"/>
      <c r="G89" s="278"/>
      <c r="H89" s="279"/>
      <c r="I89" s="278"/>
      <c r="J89" s="278"/>
      <c r="K89" s="278"/>
      <c r="L89" s="277"/>
      <c r="M89" s="293"/>
    </row>
    <row r="90" spans="1:13" s="1" customFormat="1" ht="13.5" customHeight="1">
      <c r="A90" s="273"/>
      <c r="B90" s="274" t="s">
        <v>146</v>
      </c>
      <c r="C90" s="275"/>
      <c r="D90" s="268"/>
      <c r="E90" s="276"/>
      <c r="F90" s="277"/>
      <c r="G90" s="278"/>
      <c r="H90" s="279"/>
      <c r="I90" s="278"/>
      <c r="J90" s="278"/>
      <c r="K90" s="278"/>
      <c r="L90" s="277"/>
      <c r="M90" s="293"/>
    </row>
    <row r="91" spans="1:13" s="1" customFormat="1" ht="15.75" customHeight="1">
      <c r="A91" s="273"/>
      <c r="B91" s="274" t="s">
        <v>147</v>
      </c>
      <c r="C91" s="275"/>
      <c r="D91" s="268"/>
      <c r="E91" s="276"/>
      <c r="F91" s="277"/>
      <c r="G91" s="278"/>
      <c r="H91" s="279"/>
      <c r="I91" s="278"/>
      <c r="J91" s="278"/>
      <c r="K91" s="278"/>
      <c r="L91" s="277"/>
      <c r="M91" s="293"/>
    </row>
    <row r="92" spans="1:13" s="7" customFormat="1" ht="31.5" customHeight="1">
      <c r="A92" s="265"/>
      <c r="B92" s="266" t="s">
        <v>148</v>
      </c>
      <c r="C92" s="267"/>
      <c r="D92" s="268"/>
      <c r="E92" s="269"/>
      <c r="F92" s="270"/>
      <c r="G92" s="271"/>
      <c r="H92" s="272"/>
      <c r="I92" s="271"/>
      <c r="J92" s="271"/>
      <c r="K92" s="271"/>
      <c r="L92" s="270"/>
      <c r="M92" s="293"/>
    </row>
    <row r="93" spans="1:13" s="7" customFormat="1" ht="25.5" customHeight="1">
      <c r="A93" s="280"/>
      <c r="B93" s="37"/>
      <c r="C93" s="52"/>
      <c r="D93" s="38"/>
      <c r="E93" s="281"/>
      <c r="F93" s="282"/>
      <c r="G93" s="283"/>
      <c r="H93" s="284"/>
      <c r="I93" s="283"/>
      <c r="J93" s="283"/>
      <c r="K93" s="283"/>
      <c r="L93" s="282"/>
      <c r="M93" s="57"/>
    </row>
  </sheetData>
  <sheetProtection/>
  <mergeCells count="61">
    <mergeCell ref="A1:B1"/>
    <mergeCell ref="A2:M2"/>
    <mergeCell ref="A3:M3"/>
    <mergeCell ref="G4:K4"/>
    <mergeCell ref="A6:C6"/>
    <mergeCell ref="A7:C7"/>
    <mergeCell ref="B8:C8"/>
    <mergeCell ref="B10:C10"/>
    <mergeCell ref="B11:C11"/>
    <mergeCell ref="B15:C15"/>
    <mergeCell ref="B24:C24"/>
    <mergeCell ref="B27:C27"/>
    <mergeCell ref="B34:C34"/>
    <mergeCell ref="A38:C38"/>
    <mergeCell ref="B39:C39"/>
    <mergeCell ref="A44:C44"/>
    <mergeCell ref="B45:C45"/>
    <mergeCell ref="B48:C48"/>
    <mergeCell ref="B52:C52"/>
    <mergeCell ref="B54:C54"/>
    <mergeCell ref="A56:C56"/>
    <mergeCell ref="B57:C57"/>
    <mergeCell ref="B58:C58"/>
    <mergeCell ref="B59:C59"/>
    <mergeCell ref="B60:C60"/>
    <mergeCell ref="B62:C62"/>
    <mergeCell ref="B63:C63"/>
    <mergeCell ref="B64:C64"/>
    <mergeCell ref="B65:C65"/>
    <mergeCell ref="B66:C66"/>
    <mergeCell ref="B70:C70"/>
    <mergeCell ref="A72:C72"/>
    <mergeCell ref="A77:C77"/>
    <mergeCell ref="B78:C78"/>
    <mergeCell ref="B81:C81"/>
    <mergeCell ref="A83:C83"/>
    <mergeCell ref="A85:B85"/>
    <mergeCell ref="B86:M86"/>
    <mergeCell ref="B87:M87"/>
    <mergeCell ref="B88:M88"/>
    <mergeCell ref="B89:M89"/>
    <mergeCell ref="B90:M90"/>
    <mergeCell ref="B91:M91"/>
    <mergeCell ref="B92:M92"/>
    <mergeCell ref="A4:A5"/>
    <mergeCell ref="A16:A17"/>
    <mergeCell ref="A20:A21"/>
    <mergeCell ref="B4:B5"/>
    <mergeCell ref="B16:B17"/>
    <mergeCell ref="B20:B21"/>
    <mergeCell ref="C4:C5"/>
    <mergeCell ref="D4:D5"/>
    <mergeCell ref="D16:D17"/>
    <mergeCell ref="D20:D21"/>
    <mergeCell ref="E4:E5"/>
    <mergeCell ref="E16:E17"/>
    <mergeCell ref="E20:E21"/>
    <mergeCell ref="F4:F5"/>
    <mergeCell ref="L4:L5"/>
    <mergeCell ref="M4:M5"/>
    <mergeCell ref="M16:M17"/>
  </mergeCells>
  <dataValidations count="2">
    <dataValidation type="list" allowBlank="1" showInputMessage="1" showErrorMessage="1" sqref="C6 C7 C8 C9 C10 C11 C12 C13 C14 C15 C16 C17 C18 C19 C20 C21 C22 C23 C24 C25 C26 C27 C28 C29 C30 C31 C32 C33 C34 C35 C36 C37 C38 C39 C42 C43 C44 C47 C48 C49 C54 C55 C56 C57 C61 C62 C63 C64 C65 C66 C67 C68 C69 C70 C71 C72 C75 C76 C77 C78 C81 C82 C83 C84 C93 C40:C41 C45:C46 C50:C51 C52:C53 C73:C74 C79:C80 C85:C92">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 type="list" allowBlank="1" showInputMessage="1" showErrorMessage="1" sqref="C4:C5">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一二三产业融合"</formula1>
    </dataValidation>
  </dataValidations>
  <printOptions horizontalCentered="1"/>
  <pageMargins left="0.35" right="0.35" top="0.39" bottom="0.59" header="0.51" footer="0.28"/>
  <pageSetup fitToHeight="0" horizontalDpi="600" verticalDpi="600" orientation="landscape" paperSize="9" scale="70"/>
  <headerFooter>
    <oddFooter>&amp;C第 &amp;P 页，共 &amp;N 页</oddFooter>
  </headerFooter>
  <rowBreaks count="7" manualBreakCount="7">
    <brk id="23" max="12" man="1"/>
    <brk id="37" max="12" man="1"/>
    <brk id="55" max="12" man="1"/>
    <brk id="71" max="12" man="1"/>
    <brk id="92" max="255" man="1"/>
    <brk id="92" max="255" man="1"/>
    <brk id="92" max="255" man="1"/>
  </rowBreaks>
</worksheet>
</file>

<file path=xl/worksheets/sheet3.xml><?xml version="1.0" encoding="utf-8"?>
<worksheet xmlns="http://schemas.openxmlformats.org/spreadsheetml/2006/main" xmlns:r="http://schemas.openxmlformats.org/officeDocument/2006/relationships">
  <dimension ref="A1:E10"/>
  <sheetViews>
    <sheetView showZeros="0" tabSelected="1" view="pageBreakPreview" zoomScaleSheetLayoutView="100" workbookViewId="0" topLeftCell="A1">
      <pane ySplit="2" topLeftCell="A3" activePane="bottomLeft" state="frozen"/>
      <selection pane="bottomLeft" activeCell="A1" sqref="A1:E1"/>
    </sheetView>
  </sheetViews>
  <sheetFormatPr defaultColWidth="8.875" defaultRowHeight="24.75" customHeight="1"/>
  <cols>
    <col min="1" max="1" width="11.375" style="8" customWidth="1"/>
    <col min="2" max="2" width="35.375" style="9" customWidth="1"/>
    <col min="3" max="3" width="11.00390625" style="9" customWidth="1"/>
    <col min="4" max="4" width="55.125" style="10" customWidth="1"/>
    <col min="5" max="5" width="22.50390625" style="11" customWidth="1"/>
    <col min="6" max="32" width="8.875" style="4" customWidth="1"/>
    <col min="33" max="246" width="8.875" style="1" customWidth="1"/>
  </cols>
  <sheetData>
    <row r="1" spans="1:5" s="1" customFormat="1" ht="57" customHeight="1">
      <c r="A1" s="12" t="s">
        <v>152</v>
      </c>
      <c r="B1" s="12"/>
      <c r="C1" s="12"/>
      <c r="D1" s="12"/>
      <c r="E1" s="12"/>
    </row>
    <row r="2" spans="1:5" s="2" customFormat="1" ht="60" customHeight="1">
      <c r="A2" s="13" t="s">
        <v>2</v>
      </c>
      <c r="B2" s="14" t="s">
        <v>3</v>
      </c>
      <c r="C2" s="15" t="s">
        <v>153</v>
      </c>
      <c r="D2" s="16" t="s">
        <v>154</v>
      </c>
      <c r="E2" s="17" t="s">
        <v>155</v>
      </c>
    </row>
    <row r="3" spans="1:5" s="3" customFormat="1" ht="27" customHeight="1">
      <c r="A3" s="18" t="s">
        <v>156</v>
      </c>
      <c r="B3" s="19"/>
      <c r="C3" s="20"/>
      <c r="D3" s="21"/>
      <c r="E3" s="21">
        <f>SUM(E4:E9)</f>
        <v>6050</v>
      </c>
    </row>
    <row r="4" spans="1:5" s="4" customFormat="1" ht="69.75" customHeight="1">
      <c r="A4" s="22">
        <v>1</v>
      </c>
      <c r="B4" s="23" t="s">
        <v>70</v>
      </c>
      <c r="C4" s="24" t="s">
        <v>157</v>
      </c>
      <c r="D4" s="24" t="s">
        <v>158</v>
      </c>
      <c r="E4" s="24">
        <v>162</v>
      </c>
    </row>
    <row r="5" spans="1:5" s="5" customFormat="1" ht="42" customHeight="1">
      <c r="A5" s="25">
        <v>2</v>
      </c>
      <c r="B5" s="26" t="s">
        <v>98</v>
      </c>
      <c r="C5" s="27" t="s">
        <v>159</v>
      </c>
      <c r="D5" s="28" t="s">
        <v>160</v>
      </c>
      <c r="E5" s="28">
        <v>429</v>
      </c>
    </row>
    <row r="6" spans="1:5" s="6" customFormat="1" ht="51.75" customHeight="1">
      <c r="A6" s="22">
        <v>3</v>
      </c>
      <c r="B6" s="29" t="s">
        <v>161</v>
      </c>
      <c r="C6" s="27" t="s">
        <v>159</v>
      </c>
      <c r="D6" s="28" t="s">
        <v>162</v>
      </c>
      <c r="E6" s="28">
        <v>100</v>
      </c>
    </row>
    <row r="7" spans="1:5" s="5" customFormat="1" ht="46.5" customHeight="1">
      <c r="A7" s="25">
        <v>4</v>
      </c>
      <c r="B7" s="30" t="s">
        <v>111</v>
      </c>
      <c r="C7" s="27" t="s">
        <v>159</v>
      </c>
      <c r="D7" s="24" t="s">
        <v>163</v>
      </c>
      <c r="E7" s="31">
        <v>572</v>
      </c>
    </row>
    <row r="8" spans="1:5" s="4" customFormat="1" ht="39.75" customHeight="1">
      <c r="A8" s="22">
        <v>5</v>
      </c>
      <c r="B8" s="32" t="s">
        <v>164</v>
      </c>
      <c r="C8" s="33" t="s">
        <v>157</v>
      </c>
      <c r="D8" s="28" t="s">
        <v>165</v>
      </c>
      <c r="E8" s="34">
        <v>185</v>
      </c>
    </row>
    <row r="9" spans="1:5" s="4" customFormat="1" ht="34.5" customHeight="1">
      <c r="A9" s="22">
        <v>6</v>
      </c>
      <c r="B9" s="30" t="s">
        <v>113</v>
      </c>
      <c r="C9" s="31" t="s">
        <v>157</v>
      </c>
      <c r="D9" s="24" t="s">
        <v>166</v>
      </c>
      <c r="E9" s="35">
        <v>4602</v>
      </c>
    </row>
    <row r="10" spans="1:5" s="7" customFormat="1" ht="25.5" customHeight="1">
      <c r="A10" s="36"/>
      <c r="B10" s="37"/>
      <c r="C10" s="37"/>
      <c r="D10" s="38"/>
      <c r="E10" s="11"/>
    </row>
  </sheetData>
  <sheetProtection/>
  <mergeCells count="2">
    <mergeCell ref="A1:E1"/>
    <mergeCell ref="A3:C3"/>
  </mergeCells>
  <printOptions horizontalCentered="1"/>
  <pageMargins left="0.35" right="0.35" top="0.7833333333333333" bottom="0.5902777777777778" header="0.5118055555555555" footer="0.2791666666666667"/>
  <pageSetup fitToHeight="0"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王晖</cp:lastModifiedBy>
  <cp:lastPrinted>2016-10-14T00:41:03Z</cp:lastPrinted>
  <dcterms:created xsi:type="dcterms:W3CDTF">2015-06-05T18:19:34Z</dcterms:created>
  <dcterms:modified xsi:type="dcterms:W3CDTF">2020-07-22T03:44:24Z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y fmtid="{D5CDD505-2E9C-101B-9397-08002B2CF9AE}" pid="4" name="KSOReadingLayo">
    <vt:bool>true</vt:bool>
  </property>
</Properties>
</file>