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Sheet1!$A$6:$AA$189</definedName>
    <definedName name="_xlnm.Print_Area" localSheetId="0">Sheet1!$A$1:$X$189</definedName>
    <definedName name="_xlnm.Print_Titles" localSheetId="0">Sheet1!$4:$6</definedName>
  </definedNames>
  <calcPr calcId="144525"/>
</workbook>
</file>

<file path=xl/sharedStrings.xml><?xml version="1.0" encoding="utf-8"?>
<sst xmlns="http://schemas.openxmlformats.org/spreadsheetml/2006/main" count="1867" uniqueCount="1021">
  <si>
    <t>附件1</t>
  </si>
  <si>
    <t>原州区2024年度计划实施项目安排表</t>
  </si>
  <si>
    <t>序号</t>
  </si>
  <si>
    <t>一级项目类型</t>
  </si>
  <si>
    <t>二级项目类型</t>
  </si>
  <si>
    <t>项目名称</t>
  </si>
  <si>
    <t>建设性质</t>
  </si>
  <si>
    <t>建设内容</t>
  </si>
  <si>
    <t>补助标准</t>
  </si>
  <si>
    <t>项目实施
地点</t>
  </si>
  <si>
    <t>进度计划安排</t>
  </si>
  <si>
    <t>实施单位</t>
  </si>
  <si>
    <t>资金投入和来源（万元）</t>
  </si>
  <si>
    <t>受益对象（村、户/人）</t>
  </si>
  <si>
    <t>联农带农机制</t>
  </si>
  <si>
    <t>绩效目标</t>
  </si>
  <si>
    <t>小计</t>
  </si>
  <si>
    <t>财政衔接补助资金</t>
  </si>
  <si>
    <t>中央彩票公益金</t>
  </si>
  <si>
    <t>地方债资金</t>
  </si>
  <si>
    <t>闽宁资金</t>
  </si>
  <si>
    <t>其他整合涉农资金</t>
  </si>
  <si>
    <t>行业部门资金</t>
  </si>
  <si>
    <t>其他资金</t>
  </si>
  <si>
    <t>中央</t>
  </si>
  <si>
    <t>省级</t>
  </si>
  <si>
    <t>市级</t>
  </si>
  <si>
    <t>县级</t>
  </si>
  <si>
    <t>合计</t>
  </si>
  <si>
    <t>一</t>
  </si>
  <si>
    <t>产业发展</t>
  </si>
  <si>
    <t>（一）生产项目</t>
  </si>
  <si>
    <t>生产项目</t>
  </si>
  <si>
    <t>2024年原州区扩大油料种植项目</t>
  </si>
  <si>
    <t>新建</t>
  </si>
  <si>
    <t>对种植亚麻（胡麻）面积超过1亩以上的生产经营主体给予每亩150元的补贴，全区计划补助2万亩以上。种植100以上的经营主体需最少带动10户脱贫户及具备条件的脱贫不稳定户、边缘易致贫户、突发严重困难户（农业经营主体种植面积每增加100亩，带动脱贫享受政策户、边缘易致贫户、突发严重困难户和政策性移民户增加2户），且每户增收1000元以上。</t>
  </si>
  <si>
    <t>150元/亩</t>
  </si>
  <si>
    <t>11个乡镇</t>
  </si>
  <si>
    <t>2024年1月-12月</t>
  </si>
  <si>
    <t>农业农村局</t>
  </si>
  <si>
    <t>200户600人</t>
  </si>
  <si>
    <t>通过项目实施，对种植油菜籽、胡麻、油葵、芸芥面积超过1亩以上，农户每亩补贴150元；企业、专业合作社、家庭农场和种植户等生产经营主体给予每亩150元补贴，每个经营主体最多补贴面积不超过1000亩。全区计划补助40000亩以上。务工、地租等形式带动300户农户900人增加45万元，其中：200户脱贫户及具备条件的脱贫不稳定户、边缘易致贫户、突发严重困难户增收30万元</t>
  </si>
  <si>
    <t>总体目标：通过项目实施，对种植油菜籽、胡麻、油葵、芸芥面积超过1亩以上，农户每亩补贴150元；企业、专业合作社、家庭农场和种植户等生产经营主体给予每亩150元补贴，每个经营主体最多补贴面积不超过1000亩。全区计划补助40000亩以上。务工、地租等形式带动300户农户900人增加45万元，其中：200户脱贫户及具备条件的脱贫不稳定户、边缘易致贫户、突发严重困难户增收30万元。
1、数量指标：全区小杂粮补贴面积27853亩以上；
2、质量指标：项目通过县级验收；
3、时效指标：完成项目资金兑付时间2023年12月31日；
4、成本指标：种植油料补贴标准为150元/亩；
5、经济效益指标：油料总产量有所增加，通过油料种植、务工、地租等形式带动300户农户增加45万元。
6、社会效益指标：通过油料种植、务工、地租等形式带动200户脱贫户及具备条件的脱贫不稳定户、边缘易致贫户、突发严重困难户增收。
7、服务对象满意度：杂粮经营主体满意度90%以上。</t>
  </si>
  <si>
    <t>2023年设施农业园区日光温室维修项目</t>
  </si>
  <si>
    <t>续建</t>
  </si>
  <si>
    <t>《关于2023年设施农业园区日光温室维修项目初步设计的批复》（原审批发〔2023〕91号）2023年维修日光温室309栋（自然栋），折60米标准339栋,其中：头营镇维修日光温室197栋（自然栋），折60米标准221栋；黄铎堡镇维修日光温室112栋（自然栋），折60米标准栋118栋。2023年项目到位资金1400万元，其中：中央衔接资金1000万元、自治区衔接资金400万元，短缺资金600万元。截止目前项目已完成全部建设任务，支付1398.347681万元，其中：中央衔接资金1000万元、自治区衔接资金398.347681万元、未支付资金1.652319万元。工程结算金额为1952.03087万元，短缺资金552.03087万元。</t>
  </si>
  <si>
    <t>头营镇、黄铎堡镇</t>
  </si>
  <si>
    <t>2023年1月-2024年6月</t>
  </si>
  <si>
    <t>原州区农业农村局</t>
  </si>
  <si>
    <t>受益户数：309户；受益人数：930人</t>
  </si>
  <si>
    <t>可转移和解决农村剩余劳动力309户、930人</t>
  </si>
  <si>
    <t>总体目标：通过完成头营镇、黄铎堡镇309栋（折60米标准栋339栋）日光温室维修，达到进一步改善设施农业基础设施面貌，提高设施农业综合生产能力，直接受益户309户930人，维修后年日光温室单栋产值约2.5万元，总产值847.5万元，纯收入约290万元。
数量指标：维修日光温室309栋；
质量指标：合格；
时效指标：2024年6月底；
成本指标:2000万元；
社会效益指标：受益户309户930人以上；
服务对象满意度指标：受益农户满意度≥90%。</t>
  </si>
  <si>
    <t>2024年原州区小杂粮种植补贴项目</t>
  </si>
  <si>
    <t>对在原州区同一乡镇内，累计种植小杂粮超过300亩，且最小连片面积超过50亩的农业经营主体(企业、合作社、家庭农场、种植大户)给予每亩100元（购买杂交谷子种子的给予200元补贴）种植补贴，全区计划补贴小杂粮种植面积65000亩，补贴资金700万元。种植300亩以上的农业经营主体(企业、合作社、家庭农场、种植大户)最少带动10户脱贫享受政策户、边缘易致贫户、突发严重困难户和政策性移民户（农业经营主体种植面积每增加100亩，带动脱贫享受政策户、边缘易致贫户、突发严重困难户和政策性移民户增加2户），且每户增收600元以上。</t>
  </si>
  <si>
    <t>谷子200元/亩
其它杂粮100元/亩</t>
  </si>
  <si>
    <t>11个乡镇、三个街道办事处</t>
  </si>
  <si>
    <t>2024年1月-2024年12月</t>
  </si>
  <si>
    <t>原州区11个乡镇，148个行政村、100户、300人</t>
  </si>
  <si>
    <t>种植300亩以上的农业经营主体(企业、合作社、家庭农场)最少带动15户脱贫享受政策户、边缘易致贫户、突发严重困难户和政策性移民户（农业经营主体种植面积每增加100亩，带动脱贫享受政策户、边缘易致贫户、突发严重困难户和政策性移民户增加4户），且每户增收600元以上</t>
  </si>
  <si>
    <t>总总体目标：对在原州区同一乡镇内，累计种植小杂粮超过300亩，且最小连片面积超过50亩的农业经营主体(企业、合作社、家庭农场、种植大户)给予每亩100元（购买杂交谷子种子的给予200元补贴）种植补贴，全区计划补贴小杂粮种植面积65000亩，达到小杂粮总产增加，带动500户农户1650人增收30万元以上，其中：350户脱贫户及具备条件的脱贫不稳定户、边缘易致贫户、突发严重困难户增收21万元以上。
数量指标：全区补贴6500亩；
质量指标：项目通过县级验收；
时效指标：完成项目资金支付时间2024年12月31日；
成本指标：小杂粮亩补贴标准为100元（购买杂交谷子种子补贴200元）；
经济效益指标：小杂粮总产量有所增加，通过务工、地租等形式带动500户农户30万元以上。其中：脱贫户及具备条件的脱贫不稳定户、边缘易致贫户、突发严重困难户增收21万元以上。
社会效益指标：350户（1155人）脱贫户及具备条件的脱贫不稳定户、边缘易致贫户、突发严重困难户增收21万元以上。
服务对象满意度：杂粮经营主体满意度90%以上。</t>
  </si>
  <si>
    <t>2024年原州区小麦种植补贴项目</t>
  </si>
  <si>
    <t>对对在原州区内种植小麦面积超过1亩以上的生产农业经营主体(企业、合作社、家庭农场)和农户给予每亩200元的补贴，全区计划补助9万亩。种植200亩以上的农业经营主体(企业、合作社、家庭农场)需最少带动10户脱贫户及具备条件的脱贫不稳定户、边缘易致贫户、突发严重困难户（农业经营主体(企业、合作社、家庭农场)种植面积每增加100亩，带动脱贫享受政策户、边缘易致贫户、突发严重困难户和政策性移民户增加2户），且每户增收600元以上。</t>
  </si>
  <si>
    <t>200元/亩</t>
  </si>
  <si>
    <t>原州区11个乡镇，148个行政村、500户、1500人</t>
  </si>
  <si>
    <t>种植200亩以上的农业经营主体(企业、合作社、家庭农场)需最少带动15户脱贫户及具备条件的脱贫不稳定户、边缘易致贫户、突发严重困难户（农业经营主体种植面积每增加100亩，带动脱贫享受政策户、边缘易致贫户、突发严重困难户和政策性移民户增加4户），且每户增收600元以上。</t>
  </si>
  <si>
    <t>总体目标：对在原州区内种植小麦面积1亩以上的农户和农业经营主体（企业、合作社、家庭农场）给予每亩200元种植补贴；全区计划补助90000亩以上。种植200亩以上的农业经营主体(企业、合作社、家庭农场)通过务工、地租等形式带动500户农户1650人增加30万元，其中：300户脱贫户及具备条件的脱贫不稳定户、边缘易致贫户、突发严重困难户增收18万元。
数量指标：全区种植小麦面积90000亩以上；
质量指标：项目通过县级验收；
时效指标：完成项目资金兑付时间2024年12月31日；
成本指标：补贴标准为200元/亩；
经济效益指标：小麦总产量有所增加，通过种植、务工、地租等形式带动500户农户增收30万元。其中：脱贫户及具备条件的脱贫不稳定户、边缘易致贫户、突发严重困难户增收18万元。
社会效益指标：通过种植、务工、地租等形式带动300户（990人）脱贫户及具备条件的脱贫不稳定户、边缘易致贫户、突发严重困难户增收。
服务对象满意度：杂粮经营主体满意度90%以上。</t>
  </si>
  <si>
    <t>2024年中药材种植补贴项目</t>
  </si>
  <si>
    <t>对在原州区内种植中药材的农户和经营主体（企业、合作社、家庭农场）给予种植补贴，当年新种的黄芪、红花、柴胡、药用牡丹、药用芍药、党参、金盏花、紫苏等中药材主推种类1亩以上的给予每亩200元种植补贴，其他中药材种类给予每亩100元种植补贴，全区补贴20000亩以上，种植100亩以上的农业经营主体(企业、合作社、家庭农场)需最少带动5户脱贫户及具备条件的脱贫不稳定户、边缘易致贫户、突发严重困难户（农业经营主体(企业、合作社、家庭农场)种植面积每增加100亩，带动脱贫享受政策户、边缘易致贫户、突发严重困难户和政策性移民户增2户），且每户增收1000元以上。</t>
  </si>
  <si>
    <t>原州区11个乡镇，三个街道办事处，100户、300人</t>
  </si>
  <si>
    <t>种植100以上的农业经营主体(企业、合作社、家庭农场)需最少带动15户脱贫户及具备条件的脱贫不稳定户、边缘易致贫户、突发严重困难户（农业经营主体种植面积每增加100亩，带动脱贫享受政策户、边缘易致贫户、突发严重困难户和政策性移民户增4户），且每户增收1000元以上</t>
  </si>
  <si>
    <t>总总体目标：对在原州区内种植中药材的农户和经营主体（企业、合作社、家庭农场）给予种植补贴。当年新种的黄芪、红花、柴胡、药用牡丹、药用芍药、党参、金盏花、紫苏等中药材主推种类1亩以上的给予每亩200元种植补贴，其他中药材种类给予每亩100元种植补贴，全区补贴20000亩以上；通过项目实施，达到中药材种植面积增加，带动全区100户农户通过务工、租地、收购药材等增收10万元，其中：50户脱贫户及具备条件的脱贫不稳定户、边缘易致贫户、突发严重困难户增收5万元以上。
数量指标：补贴中药材种植面积20000亩；
质量指标：验收合格率100%；
时效指标：完成项目资金支付时间2024年12月31日；
成本指标:当年新种的黄芪、红花、柴胡、药用牡丹、药用芍药、党参、金盏花、紫苏等中药材主推种类1亩以上的给予每亩200元种植补贴，其他中药材种类给予每亩100元种植补贴；
经济效益指标：中药材种植面积有所增加，通过务工、租地、收购药材等带动100户农户330人增收10万元，其中：50户脱贫户及具备条件的脱贫不稳定户、边缘易致贫户、突发严重困难户增收5万元以上。
社会效益指标：通过务工、租地、收购药材等形式，带动50户脱贫户及具备条件的脱贫不稳定户、边缘易致贫户、突发严重困难户增收；
服务对象满意度指标：中药材经营主体满意度90%以上。</t>
  </si>
  <si>
    <t>新型农村集体经济</t>
  </si>
  <si>
    <t>2024发展壮大村集体经济项目</t>
  </si>
  <si>
    <t>在未享受中央扶持项目资金的行政村择优选择4个行政村，实施发展壮大村集体项目，每个项目补助100万元。</t>
  </si>
  <si>
    <t>每村补助100万元</t>
  </si>
  <si>
    <t>在原州区11个乡镇未享受中央扶持项目资金的行政村中，择优选择4个行政村</t>
  </si>
  <si>
    <t>2024年3月-2024年12月</t>
  </si>
  <si>
    <t>原州区4个行政村1000户、3000人</t>
  </si>
  <si>
    <t>在未享受中央扶持项目资金的行政村择优选择4个行政村，实施发展壮大村集体项目，每个项目补助100万元，带动村集体经济发展。</t>
  </si>
  <si>
    <t>总体目标：2024年争取中央和自治区扶持壮大村级集体经济扶持资金400万元，在未享受中央扶持项目资金的行政村择优选择4个行政村，实施发展壮大村集体项目，每个项目补助100万元。
数量指标：扶持村集体4个；
质量指标：扶持行政村的实施方案制定率100%；村级实施方案的通过率100%；
时效指标：项目资金支付率100%；                                                       成本指标：中央、自治区对4个行政村给予扶持100万元/村；
社会效益指标：带动发展行政村4个，带动农户数≥1000户；                                         可持续影响指标： 行政村利用补助资金发展村集体经济年限≥3年；                              
服务对象满意度指标：农户满意度≥80%；参与扶持的行政村满意度≥80%；被扶持行政村的村民满意度≥80%。</t>
  </si>
  <si>
    <t>生产 项目</t>
  </si>
  <si>
    <t>2024年化肥减量增效项目</t>
  </si>
  <si>
    <r>
      <rPr>
        <sz val="14"/>
        <rFont val="仿宋_GB2312"/>
        <charset val="134"/>
      </rPr>
      <t>该项目预算总投资</t>
    </r>
    <r>
      <rPr>
        <sz val="14"/>
        <rFont val="仿宋_GB2312"/>
        <charset val="0"/>
      </rPr>
      <t>27</t>
    </r>
    <r>
      <rPr>
        <sz val="14"/>
        <rFont val="仿宋_GB2312"/>
        <charset val="134"/>
      </rPr>
      <t>万元，建设化肥提质增效示范区13000亩，开展试验5项，农户施肥调查80户。</t>
    </r>
  </si>
  <si>
    <t>中河乡丰堡村，彭堡镇彭堡村</t>
  </si>
  <si>
    <t>中河乡丰堡村，彭堡镇彭堡村130户、390人。</t>
  </si>
  <si>
    <t>通过建设化肥减量增效示13000亩，测土配方施肥技术覆盖率达到91%；开展田间试验5个；开展农户施肥调查80户；达到辐射带动南部山区测土配方施肥、一次性施肥、有机肥替代化肥规模化快速发展，实现耕地质量持续增长和化肥零增长的目标。受益人数130户390人。</t>
  </si>
  <si>
    <t>总体目标：通过建设化肥减量增效示13000亩，测土配方施肥技术覆盖率达到91%；开展田间试验5个；三是开展农户施肥调查80户；达到辐射带动南部山区测土配方施肥、一次性施肥、有机肥替代化肥规模化快速发展，实现耕地质量持续增长和化肥零增长的目标。                                      数量指标：建设化肥减量增效示范区13000亩；开展试验5项；农户施肥调查80户；                 
质量指标：项目验收合格率100%；
成本指标：27万元；                                   
经济效益指标：亩增产3%以上；                                                                                                                                                                                                                                 时效指标：2023年12月完成项目任务；
社会效益指标：受益人数130户390人。  
服务对象满意度指标：80%。</t>
  </si>
  <si>
    <t>2024年脱毒马铃薯种薯繁育示范推广项目</t>
  </si>
  <si>
    <t>该项目预算总投资240万元，全部为自治区衔接资金。建设内容：政府采购原原种550万粒免费向农户发放，每粒原种补贴0.4元，计220万元；企业自行采购原原种50万粒，每粒补贴0.2元，计10万元，建设一级种薯繁育基地2000亩，每亩补贴50元，计10万元。</t>
  </si>
  <si>
    <t>政府采购原原种每粒原种补贴0.4元；企业自行采购原原种每粒补贴0.2元；一级种薯繁育基地每亩补贴50元。</t>
  </si>
  <si>
    <r>
      <rPr>
        <sz val="14"/>
        <rFont val="仿宋_GB2312"/>
        <charset val="134"/>
      </rPr>
      <t>全区</t>
    </r>
    <r>
      <rPr>
        <sz val="14"/>
        <rFont val="仿宋_GB2312"/>
        <charset val="0"/>
      </rPr>
      <t>11</t>
    </r>
    <r>
      <rPr>
        <sz val="14"/>
        <rFont val="仿宋_GB2312"/>
        <charset val="134"/>
      </rPr>
      <t>个乡镇</t>
    </r>
  </si>
  <si>
    <t>涉及全区5个乡镇45个村1800户、6300人</t>
  </si>
  <si>
    <t>企业自行采购原原种建设原种基地100亩；企业建设一级种薯繁育基地2000亩，带动脱贫户及监测户通过基地务工，增加农民收入。</t>
  </si>
  <si>
    <t>总体目标：一是采购马铃薯原原种550万粒，建成原种基地1100亩，企业采购原原种50万粒，建设原种基地100亩，共建设原种基地1200亩，总产原种240万公斤；二是企业建设一级种薯繁育基地2000亩,总产一级种薯400万公斤，使我区马铃薯种薯脱毒化率达到95%以上。
质量指标：项目验收合格率100%；
成本指标：240万元；                                   
经济效益指标：亩增收5%以上；                                                                                                                                                                                                                                 时效指标：2023年12月完成项目任务；
社会效益指标：受益人数1800户、6300人；  
服务对象满意度指标：90%。</t>
  </si>
  <si>
    <t>2024年设施移民园区保温被配套项目</t>
  </si>
  <si>
    <r>
      <rPr>
        <sz val="14"/>
        <rFont val="仿宋_GB2312"/>
        <charset val="134"/>
      </rPr>
      <t>在彭堡镇、头营镇、三营镇、黄铎堡镇设施移民园区日光温室配套保温被</t>
    </r>
    <r>
      <rPr>
        <sz val="14"/>
        <rFont val="仿宋_GB2312"/>
        <charset val="0"/>
      </rPr>
      <t>928700</t>
    </r>
    <r>
      <rPr>
        <sz val="14"/>
        <rFont val="仿宋_GB2312"/>
        <charset val="134"/>
      </rPr>
      <t>平方米</t>
    </r>
  </si>
  <si>
    <r>
      <rPr>
        <sz val="14"/>
        <rFont val="仿宋_GB2312"/>
        <charset val="134"/>
      </rPr>
      <t>农户每米（按棚体长度）自筹</t>
    </r>
    <r>
      <rPr>
        <sz val="14"/>
        <rFont val="仿宋_GB2312"/>
        <charset val="0"/>
      </rPr>
      <t>30</t>
    </r>
    <r>
      <rPr>
        <sz val="14"/>
        <rFont val="仿宋_GB2312"/>
        <charset val="134"/>
      </rPr>
      <t>元，其余由政府补贴。</t>
    </r>
  </si>
  <si>
    <t>彭堡镇、头营镇、三营镇、黄铎堡镇各设施农业园区</t>
  </si>
  <si>
    <t>彭堡镇、头营镇、三营镇、黄铎堡镇受益户1200户、3600人</t>
  </si>
  <si>
    <t>可转移和解决农村剩余劳动力1200户3600人</t>
  </si>
  <si>
    <t>总体目标：通过完成彭堡镇、头营镇、三营镇、黄铎堡镇配套保温被928700平方米，达到进一步改善设施农业基础设施面貌，提质增效，提高设施农业综合生产能力的效果，配套保温被928700平方米1200栋，单栋产值2.5万元，总产值3000万元，年纯收入达到1050万元。可转移和解决农村剩余劳动力1200户3600人
数量指标：采购保温被928889平方米；
质量指标：合格；
时效指标：2024年10月底；
成本指标:18元/平方米；
社会效益指标：受益户1200户3600人以上；
服务对象满意度指标：受益农户满意度≥85%。</t>
  </si>
  <si>
    <t>2024年设施移民园区棚膜配套项目</t>
  </si>
  <si>
    <t>在彭堡镇、头营镇、三营镇、黄铎堡镇设施移民园区配套棚膜130000公斤。</t>
  </si>
  <si>
    <t>拱棚棚膜农户每栋自筹500元，日光温室棚膜农户每米（按棚体长度）自筹12元，其余由政府补贴。</t>
  </si>
  <si>
    <t>彭堡镇、头营镇、三营镇、黄铎堡镇受益户1300户、3900人</t>
  </si>
  <si>
    <t>可转移和解决农村剩余劳动力1300户3900人</t>
  </si>
  <si>
    <t>总体目标：通过完成彭堡镇、头营镇、三营镇、黄铎堡镇配套棚膜130吨，达到进一步改善设施农业基础设施面貌，提质增效，提高设施农业综合生产能力的效果，配套棚膜1300栋，单栋产值2.5万元，总产值3250万元，年纯收入达到1137.5万元。可转移和解决农村剩余劳动力1300户3900人
数量指标：采购棚膜130吨；
质量指标：合格；
时效指标：2024年10月底；
成本指标:25163元/吨；
社会效益指标：受益户1300户3900人以上；
服务对象满意度指标：受益农户满意度≥85%。</t>
  </si>
  <si>
    <t>2024年设施农业园区日光温室维修项目</t>
  </si>
  <si>
    <t>该项目预算总投资1000万元，其中中央衔接资金500万元，自治区衔接资金500万元，在彭堡镇、头营镇、三营镇、黄铎堡镇、官厅镇等乡镇设施农业园区维修日光温室300栋。对墙体、后屋面、钢架、门洞等内容进行维修更换。</t>
  </si>
  <si>
    <t>彭堡镇、头营镇、三营镇、黄铎堡镇、官厅镇等乡镇设施农业园区</t>
  </si>
  <si>
    <t>彭堡镇、头营镇、三营镇、黄铎堡镇、官厅镇等乡镇设施农业园区受益户300户、900人</t>
  </si>
  <si>
    <t>直接受益户300户900人</t>
  </si>
  <si>
    <t>总体目标：通过完成彭堡镇、头营镇、三营镇、黄铎堡镇、官厅镇等乡镇设施农业园区300栋日光温室维修，达到进一步改善设施农业基础设施面貌，提高设施农业综合生产能力的效果，300栋日光温室单栋产值约2.5万元，总产值750万元，纯收入约300万元，直接受益户300户900人；
数量指标：维修日光温室300自然栋；
质量指标：合格；
时效指标：2024年11月底；
年投资:2700万元；
社会效益指标：受益户300户900人以上；
服务对象满意度指标：受益农户满意度≥85%。</t>
  </si>
  <si>
    <t>2024年露地蔬菜基地建设项目</t>
  </si>
  <si>
    <t>该项目预算总投资800万元，其中中央衔接资金800万元，建设内容：建设彭堡镇、头营镇、三营镇、黄铎堡镇、官厅镇、中河乡集中连片种植100亩以上露地蔬菜40000亩。</t>
  </si>
  <si>
    <t>在集中连片100亩以上区域内，农户种植的蔬菜每亩补贴200元，每户补贴面积不超过50亩；企业、合作社、家庭农场、种植大户等经营主体集中连片种植蔬菜200亩以上，每亩补贴200元，带动原州区户籍人口10户以上农户参与蔬菜产业全产业链发展，每户收入2000元以上，每增加种植100亩，带动农户增加5户以上，最高补贴不超过25万元。</t>
  </si>
  <si>
    <t>彭堡镇、头营镇、三营镇、黄铎堡镇、官厅镇、中河乡。</t>
  </si>
  <si>
    <t>15个村1500户、5200人</t>
  </si>
  <si>
    <r>
      <rPr>
        <sz val="14"/>
        <rFont val="仿宋_GB2312"/>
        <charset val="134"/>
      </rPr>
      <t xml:space="preserve">总体目标： 建设彭堡、姚磨、河东、马园、杨郎5个万亩冷凉蔬菜基地和头营镇头营、徐河、蒋河、蒋口、孙家河、乔洼，丰堡等16个千亩冷凉蔬菜基地，集中连片种植100亩以上露地冷凉蔬菜42000亩。                                                            数量指标：露地蔬菜示范基地 42000亩；                                                           质量指标：项目完成质量合格率 100% ；                                    时效指标：项目完成时间 2024年12月底；                                                成本指标：投入项目资金成本控制在成本批复概算内 </t>
    </r>
    <r>
      <rPr>
        <sz val="14"/>
        <rFont val="宋体"/>
        <charset val="134"/>
      </rPr>
      <t>≦</t>
    </r>
    <r>
      <rPr>
        <sz val="14"/>
        <rFont val="仿宋_GB2312"/>
        <charset val="134"/>
      </rPr>
      <t xml:space="preserve">800万元；                                                    经济效益指标：蔬菜增产                                                        社会效益指标：带动农户种植和联农带农务工人数2000人 ；                                        生态效益指标：提升农产品品质。                                                         可持续影响指标：鼓励支持龙头企业、合作社和种植大户，建立集中连片万亩和千亩示范基地，充分发挥冷凉蔬菜基地核心辐射带动功能,推动原州区蔬菜产业持续发展；                                        服务对象满意度指标：项目区企业、农户调查满意度 </t>
    </r>
    <r>
      <rPr>
        <sz val="14"/>
        <rFont val="宋体"/>
        <charset val="134"/>
      </rPr>
      <t>≧</t>
    </r>
    <r>
      <rPr>
        <sz val="14"/>
        <rFont val="仿宋_GB2312"/>
        <charset val="134"/>
      </rPr>
      <t>90%</t>
    </r>
  </si>
  <si>
    <t>2024年设施蔬菜种植种苗补贴项目</t>
  </si>
  <si>
    <t>（一）2023年10月-2023年12月建设：根据原农发[2023]13号文件精神，2023年设施蔬菜种植种苗补贴项目批复550万元，实际到账100万元，用于支付2023年大中拱棚种植补贴资金80.476万元。2024年续建2023年彭堡镇、头营镇、三营镇、黄铎堡镇、官厅镇、开城镇、河川乡日光温室共种植1443栋3607.5亩、种植蘑菇菌棒47.811万棒；共需补贴资金420万元。（二）2024年1月-2024年12月建设：彭堡镇、头营镇、三营镇、黄铎堡镇、官厅镇、开城镇、河川乡日光温室种植3000栋10000亩，大中拱棚种植3000栋5000亩；该项目预算投资600万元。</t>
  </si>
  <si>
    <t>移民园区种植户种植瓜果类蔬菜的，每米补贴40元；种植叶菜类蔬菜的（含食用菌苗），每米补贴20元；其他设施园区种植户种植瓜果类蔬菜的（60米长日光温室按2.5亩计算），每亩补贴300元；企业、合作社、家庭农场、种植大户等经营主体发展设施蔬菜产业,对种植设施蔬菜10亩以上（60米长日光温室按2.5亩计算）。带动原州区户籍人口3户以上农户参与蔬菜产业全产业链发展，每户收入2000元以上，给予经营主体每亩补贴奖励资金300元，企业、合作社、家庭农场、种植大户等经营主体发展食用菌产业,对集中连片种植食用菌10000棒及以上，带动原州区户籍人口5户以上农户参与食用菌全产业链发展，每户收入2000元以上，给予经营主体补贴奖励资金3万元；每增加种植5000棒，带动农户增加3户以上，增加奖励资金1.5万元。</t>
  </si>
  <si>
    <t>彭堡镇、头营镇、三营镇、黄铎堡镇、官厅镇、开城镇、河川乡。</t>
  </si>
  <si>
    <t>2023年10月-2024年12月</t>
  </si>
  <si>
    <t>20个村2400户、7000人</t>
  </si>
  <si>
    <t>彭堡镇、头营镇、三营镇、黄铎堡镇、官厅镇、开城镇、河川乡等乡镇日光温室种植4443栋13607亩，大中拱棚种植3000栋5000亩，种植蘑菇菌棒47.811万棒。带动2000户农户7000多人直接参与种植，带动全产业链务工500人以上。</t>
  </si>
  <si>
    <r>
      <rPr>
        <sz val="14"/>
        <rFont val="仿宋_GB2312"/>
        <charset val="134"/>
      </rPr>
      <t>总体目标：2023年设施续建项目完成种植头营镇马园村、圆德村、泉港村、三和村、利民村、蒋河村、杨郎村；三营镇金轮村、团结村、广和村；彭堡镇闫堡村、惠德村、姚磨村；黄铎堡镇丰泽村、和润村；开城镇冯庄；官厅镇乔洼村、薛庄村等园区日光温室1443栋；2024年完成原州区日光温室2200栋和拱棚种植</t>
    </r>
    <r>
      <rPr>
        <sz val="14"/>
        <rFont val="宋体"/>
        <charset val="134"/>
      </rPr>
      <t>3000</t>
    </r>
    <r>
      <rPr>
        <sz val="14"/>
        <rFont val="仿宋_GB2312"/>
        <charset val="134"/>
      </rPr>
      <t>栋；</t>
    </r>
    <r>
      <rPr>
        <sz val="14"/>
        <rFont val="宋体"/>
        <charset val="134"/>
      </rPr>
      <t xml:space="preserve">                                                  </t>
    </r>
    <r>
      <rPr>
        <sz val="14"/>
        <rFont val="仿宋_GB2312"/>
        <charset val="134"/>
      </rPr>
      <t xml:space="preserve">数量指标：日光温室种植3643栋，拱棚种植3000栋；                                                           质量指标：项目完成质量合格率 100% ；                                    时效指标：项目完成时间 2024年12月底；                                                成本指标：投入项目资金成本控制在成本批复概算内 </t>
    </r>
    <r>
      <rPr>
        <sz val="14"/>
        <rFont val="宋体"/>
        <charset val="134"/>
      </rPr>
      <t>≦</t>
    </r>
    <r>
      <rPr>
        <sz val="14"/>
        <rFont val="仿宋_GB2312"/>
        <charset val="134"/>
      </rPr>
      <t xml:space="preserve">1020万元；                                                    经济效益指标：蔬菜增产                                                        社会效益指标：带动农户种植和联农带农务工人数4000人 ；                             生态效益指标：提升农产品品质。                                                         可持续影响指标：持续提高设施蔬菜标准化生产，提高品质，保证反季节蔬菜上市、保障蔬菜供应。                    服务对象满意度指标：项目区企业、农户调查满意度 </t>
    </r>
    <r>
      <rPr>
        <sz val="14"/>
        <rFont val="宋体"/>
        <charset val="134"/>
      </rPr>
      <t>≧</t>
    </r>
    <r>
      <rPr>
        <sz val="14"/>
        <rFont val="仿宋_GB2312"/>
        <charset val="134"/>
      </rPr>
      <t>90%</t>
    </r>
  </si>
  <si>
    <t>2024年水肥一体化技术示范项目</t>
  </si>
  <si>
    <t>该项目预算总投资30万元，建设内容：采购水肥一体化首部系统1套，示范水肥一体化精准施肥、精准灌水面积200亩以上。</t>
  </si>
  <si>
    <r>
      <rPr>
        <sz val="14"/>
        <rFont val="仿宋_GB2312"/>
        <charset val="134"/>
      </rPr>
      <t>按照自治区产业政策，采购水肥一体化首部系统</t>
    </r>
    <r>
      <rPr>
        <sz val="14"/>
        <rFont val="仿宋_GB2312"/>
        <charset val="0"/>
      </rPr>
      <t>1</t>
    </r>
    <r>
      <rPr>
        <sz val="14"/>
        <rFont val="仿宋_GB2312"/>
        <charset val="134"/>
      </rPr>
      <t>套，每个补贴</t>
    </r>
    <r>
      <rPr>
        <sz val="14"/>
        <rFont val="仿宋_GB2312"/>
        <charset val="0"/>
      </rPr>
      <t>30</t>
    </r>
    <r>
      <rPr>
        <sz val="14"/>
        <rFont val="仿宋_GB2312"/>
        <charset val="134"/>
      </rPr>
      <t>万元。</t>
    </r>
  </si>
  <si>
    <t>彭堡镇申庄村</t>
  </si>
  <si>
    <t>1个村25户、70人</t>
  </si>
  <si>
    <t>采购水肥一体化首部系统1套，示范水肥一体化精准施肥、精准灌水面积200亩以上，带动申庄村25户70多人受益。</t>
  </si>
  <si>
    <r>
      <rPr>
        <sz val="14"/>
        <rFont val="仿宋_GB2312"/>
        <charset val="134"/>
      </rPr>
      <t xml:space="preserve">总体目标：采购滴灌水肥一体化设备首部系统（包含电机、过滤器、施肥机、施肥罐、电脑控制系统等）1套，建设设施瓜菜示范基地50亩。                       </t>
    </r>
    <r>
      <rPr>
        <sz val="14"/>
        <rFont val="宋体"/>
        <charset val="134"/>
      </rPr>
      <t xml:space="preserve">                                         </t>
    </r>
    <r>
      <rPr>
        <sz val="14"/>
        <rFont val="仿宋_GB2312"/>
        <charset val="134"/>
      </rPr>
      <t xml:space="preserve">数量指标：水肥一体化首部系统1套；                                                            质量指标：项目完成质量合格率 100% ；                                    时效指标：项目完成时间 2024年11月底；                                                成本指标：投入项目资金成本控制在成本批复概算内 </t>
    </r>
    <r>
      <rPr>
        <sz val="14"/>
        <rFont val="宋体"/>
        <charset val="134"/>
      </rPr>
      <t>≦</t>
    </r>
    <r>
      <rPr>
        <sz val="14"/>
        <rFont val="仿宋_GB2312"/>
        <charset val="134"/>
      </rPr>
      <t xml:space="preserve">30万元；                                                    经济效益指标：蔬菜增产                                                        社会效益指标：水、肥使用量减少                                       生态效益指标：提高水肥资源利用率，节水节肥，提升农产品品质。                                                         可持续影响指标：通过水肥一体化技术示范推广,将灌溉与施肥融为一体，根据土壤质地、气候条件、作物需水需肥规律等，完善水肥一体化科学管理制度。
服务对象满意度指标：项目区企业、农户调查满意度 </t>
    </r>
    <r>
      <rPr>
        <sz val="14"/>
        <rFont val="宋体"/>
        <charset val="134"/>
      </rPr>
      <t>≧</t>
    </r>
    <r>
      <rPr>
        <sz val="14"/>
        <rFont val="仿宋_GB2312"/>
        <charset val="134"/>
      </rPr>
      <t>90%</t>
    </r>
  </si>
  <si>
    <t xml:space="preserve">2024年蔬菜集约化育苗中心能力提升项目
</t>
  </si>
  <si>
    <t>配套种苗繁育点播车间、种子机械化精量点播机1台、移动式苗床、行走式喷灌机等设施装备。</t>
  </si>
  <si>
    <t>按照自治区产业政策，补贴100万元。</t>
  </si>
  <si>
    <t>头营镇马园村</t>
  </si>
  <si>
    <t>30户、90人</t>
  </si>
  <si>
    <t>配套种苗繁育点播车间、种子机械化精量点播机1台、移动式苗床、行走式喷灌机等设施装备，年育苗能力达到1500万株以上，带动30户90人受益。</t>
  </si>
  <si>
    <r>
      <rPr>
        <sz val="14"/>
        <rFont val="仿宋_GB2312"/>
        <charset val="134"/>
      </rPr>
      <t xml:space="preserve">年度总体目标：集成配套种苗繁育点播车间300平方米（包括10平方米种子检测检验室）,种子机械化精量点播机1台（套）、移动式育苗床架10000平方米，行走式喷灌机20套。                                    数量指标：指标1：能力提升蔬菜集约化育苗中心 1个，改造提升集约化育苗中心苗床净面积1万平米以上，，年繁育瓜菜种苗数量 1500万株以上；集约化育苗中心购置种子消毒处理设备、温光可控催芽室、种子机械化精量点播机、可移动式育苗床架、潮汐式物流苗床、 行走式喷灌机、智能环境、精准控制设备等8项以上；项目资金与自筹资金配套比例 1：1。                       质量指标：壮苗率≥98%；                               时效指标：项目完成时间 2024年12月底；                                  成本指标：投入项目资金成本控制在成本批复概算内 </t>
    </r>
    <r>
      <rPr>
        <sz val="14"/>
        <rFont val="方正书宋_GBK"/>
        <charset val="134"/>
      </rPr>
      <t>≦</t>
    </r>
    <r>
      <rPr>
        <sz val="14"/>
        <rFont val="仿宋_GB2312"/>
        <charset val="134"/>
      </rPr>
      <t xml:space="preserve">100万元；                                                       经济效益指标：年种苗繁育总收入增加；                      社会效益指标：新品种推广速度加快；                         生态效益：提高资源利用率 ，显著提高；                          可持续影响指标：提高健康壮苗供给，助推蔬菜产业高质量长期发展 ；                                              服务对象满意度指标：项目区企业、农户调查满意度 </t>
    </r>
    <r>
      <rPr>
        <sz val="14"/>
        <rFont val="方正书宋_GBK"/>
        <charset val="134"/>
      </rPr>
      <t>≧</t>
    </r>
    <r>
      <rPr>
        <sz val="14"/>
        <rFont val="仿宋_GB2312"/>
        <charset val="134"/>
      </rPr>
      <t>90%</t>
    </r>
  </si>
  <si>
    <t xml:space="preserve">2024年蚯蚓生物循环种养技术示范项目
</t>
  </si>
  <si>
    <t>推广蚯蚓生物循环技术示范100亩。</t>
  </si>
  <si>
    <t>按照自治区产业政策，每亩补贴1000元</t>
  </si>
  <si>
    <t>原州区 各乡镇</t>
  </si>
  <si>
    <t>50户、150人</t>
  </si>
  <si>
    <t>推广蚯蚓生物循环技术示范100亩，50户150人受益。</t>
  </si>
  <si>
    <r>
      <rPr>
        <sz val="14"/>
        <rFont val="仿宋_GB2312"/>
        <charset val="134"/>
      </rPr>
      <t>总体目标：全区各设施农业园区开展推广蚯蚓生物种养循环技术示范面积100亩。</t>
    </r>
    <r>
      <rPr>
        <sz val="14"/>
        <rFont val="宋体"/>
        <charset val="134"/>
      </rPr>
      <t xml:space="preserve">                                                      </t>
    </r>
    <r>
      <rPr>
        <sz val="14"/>
        <rFont val="仿宋_GB2312"/>
        <charset val="134"/>
      </rPr>
      <t xml:space="preserve">数量指标：蚯蚓生物种养循环技术示范面积100亩；                                                         质量指标：项目完成质量合格率 100% ；                                    时效指标：项目完成时间 2024年12月底；                                                成本指标：投入项目资金成本控制在成本批复概算内 </t>
    </r>
    <r>
      <rPr>
        <sz val="14"/>
        <rFont val="宋体"/>
        <charset val="134"/>
      </rPr>
      <t>≦</t>
    </r>
    <r>
      <rPr>
        <sz val="14"/>
        <rFont val="仿宋_GB2312"/>
        <charset val="134"/>
      </rPr>
      <t xml:space="preserve">10万元；                                                    经济效益指标：蔬菜增产                                                        社会效益指标：提高土壤肥力、提升产品品质；                                生态效益指标：减少化肥、农药施用量                                            可持续影响指标：蚯蚓种养生物循环技术，提高蔬菜品质，是节本增效，                                            服务对象满意度指标：项目区企业、农户调查满意度 </t>
    </r>
    <r>
      <rPr>
        <sz val="14"/>
        <rFont val="宋体"/>
        <charset val="134"/>
      </rPr>
      <t>≧</t>
    </r>
    <r>
      <rPr>
        <sz val="14"/>
        <rFont val="仿宋_GB2312"/>
        <charset val="134"/>
      </rPr>
      <t>90%</t>
    </r>
  </si>
  <si>
    <t xml:space="preserve">2024年秸秆生物反应堆技术示范项目
</t>
  </si>
  <si>
    <t>推广秸秆生物反应堆技术示范100亩。</t>
  </si>
  <si>
    <t>按照自治区产业政策，每亩补贴500元。</t>
  </si>
  <si>
    <t>推广秸秆生物反应堆技术示范100亩，50户150人受益。</t>
  </si>
  <si>
    <r>
      <rPr>
        <sz val="14"/>
        <rFont val="仿宋_GB2312"/>
        <charset val="134"/>
      </rPr>
      <t>总体目标：全区各设施农业园区开展秸秆生物反应堆技术示范推广面积200亩。</t>
    </r>
    <r>
      <rPr>
        <sz val="14"/>
        <rFont val="宋体"/>
        <charset val="134"/>
      </rPr>
      <t xml:space="preserve">                                                           </t>
    </r>
    <r>
      <rPr>
        <sz val="14"/>
        <rFont val="仿宋_GB2312"/>
        <charset val="134"/>
      </rPr>
      <t xml:space="preserve">数量指标：秸秆生物反应堆技术示范推广面积200亩 ；                                                           质量指标：项目完成质量合格率100%                                    时效指标：项目完成时间12月底完成                                         成本指标：投入项目资金成本控制在成本批复概算内 </t>
    </r>
    <r>
      <rPr>
        <sz val="14"/>
        <rFont val="宋体"/>
        <charset val="134"/>
      </rPr>
      <t>≦</t>
    </r>
    <r>
      <rPr>
        <sz val="14"/>
        <rFont val="仿宋_GB2312"/>
        <charset val="134"/>
      </rPr>
      <t xml:space="preserve">10万元 ；                                                  经济效益指标：蔬菜增产                                                        社会效益指标：提高土壤肥力、提升产品品质；                                    生态效益指标：减少化肥、农药施用量；                                        可持续影响指标：推广秸秆生物反应堆技术，是节本增效；                                          服务对象满意度指标：项目区企业、农户调查满意度 </t>
    </r>
    <r>
      <rPr>
        <sz val="14"/>
        <rFont val="宋体"/>
        <charset val="134"/>
      </rPr>
      <t>≧</t>
    </r>
    <r>
      <rPr>
        <sz val="14"/>
        <rFont val="仿宋_GB2312"/>
        <charset val="134"/>
      </rPr>
      <t>90%</t>
    </r>
  </si>
  <si>
    <t>2024年肉牛见犊补母</t>
  </si>
  <si>
    <t>2024年在原州区11乡镇实施基础母牛扩群提质，实 施“见犊补母”14.062万头,其中2023年9月-12月实施5.562万头，2024年8.5万头，每头按1000元补助标准。</t>
  </si>
  <si>
    <t>500元/头</t>
  </si>
  <si>
    <t>原州区三营镇安和村等11个乡镇150行政村全覆盖</t>
  </si>
  <si>
    <t>原州区11个乡镇150个行政村受益养殖户28000户次、42000人；其中脱贫户8000户、24000人，监测户50户、150人</t>
  </si>
  <si>
    <t>2024年在原州区11乡镇实施基础母牛扩群提质，实 施“见犊补母”14.062万头资金的兑付；受益养殖户28000户次42000人；其中脱贫户8000户24000人，监测户50户150人。</t>
  </si>
  <si>
    <t>总体目标：通过2024年在原州区11乡镇150行政村实施基础母牛扩群提质，实施“见犊补母”14.062万头，其中2023年5.562万头，2024年8.5万头，每头按照1000元补助标准，从而提高群众养殖的积极性和增加家庭经济收入
数量指标：实现“见犊补母”14.062万头，其中2023年5.562万头，2024年8.5万头，每头按照1000元补助标准，计划投入补贴资金14062万元。达到保护生态环境、母牛养殖规模扩大农民增收的效果；
质量指标：入户登记建档达到（100%）；
时效指标：资金及时到位率及补贴资金及时兑付率均为100%；
成本指标：14062万元；
社会效益指标：受益人数42000人；
服务对象满意度指标：服务满意度均达95%。</t>
  </si>
  <si>
    <t>2024年粮改饲</t>
  </si>
  <si>
    <t>计划粮改饲种植面积4.5万亩、收贮优质全株玉米青贮16万吨，其中2023年11月-12月补贴面积1.5万亩，收贮优质全株玉米青贮6万吨，2024年补贴面积3万亩，收贮优质全株玉米青贮10万吨，质量必须达到二级标准，计划投入补贴资金450万元。</t>
  </si>
  <si>
    <t>按照每吨补助不高于50元，每个实施主体补助不超过50万元</t>
  </si>
  <si>
    <t>原州区三营镇安和村等11个乡镇151行政村全覆盖</t>
  </si>
  <si>
    <t>原州区11个乡镇150个行政村，达到受益实施主体110家，带动110户、220人收入增加，其中脱贫户40户、120人</t>
  </si>
  <si>
    <t>以“公司+基地+农户”或“公司+农民合作社+农户”的方式带动110户受益人数220人，收入增加，其中脱贫户40户120人。</t>
  </si>
  <si>
    <t>总体目标：通过项目实施，完成粮改饲种植面积4.5万亩、收贮优质全株玉米青贮16万吨，其中2023年粮改饲种植面积1.5万亩，收贮优质全株玉米青贮6万吨，；达到受益实施主体110家，带动110户220人收入增加，其中脱贫户40户120人。
数量指标：种植面积4.5万亩、青贮16万吨；
质量指标：达到二级标准；
时效指标：2024年11月底完成；
成本指标：591万元；
社会效益指标：受益人数220人；
服务对象满意度指标：社会公众或服务对象≥90%。</t>
  </si>
  <si>
    <t>2024年饲草加工调制项目</t>
  </si>
  <si>
    <t>该项目预算总投资1660万元，全部为中央衔接资金，建设内容：在原州区张易镇 、中河乡等11个乡镇范围内推广农作物青贮、黄贮为主的饲草加工调制技术，2024年3月中旬入户完成20万吨以上饲草调制验收。</t>
  </si>
  <si>
    <t>最高不超过100元/吨，每户最高补贴不超过3000元</t>
  </si>
  <si>
    <t>原州区三营镇安和村等11个乡镇</t>
  </si>
  <si>
    <t>2024年1月-2024年4月</t>
  </si>
  <si>
    <t>原州区11个乡镇150个行政村受益养殖户5000户、15000人；其中脱贫户2500户、7500人</t>
  </si>
  <si>
    <t>2024年完成2023年剩余饲草调制20万吨以上，并完成1660万元资金兑付；受益人数15000人，力促农业增效、农民增收。</t>
  </si>
  <si>
    <t>总体目标：通过在原州区张易镇 、中河乡等11个乡镇范围内推广农作物青贮、黄贮为主的饲草加工调制技术，达到综合利用饲草资源、保护生态环境，全面提升草畜产业发展的科技含量和质量效益水平，力促农业增效、农民增收效果。
数量指标：本项目完成调制饲草20万吨以上；
质量指标：调制饲草优质率（≥95%）；
时效指标：入户验收于2024年3月中旬完成；
成本指标：项目总体投资1660万元；
社会效益指标：受益人数15000人；
服务对象满意度指标：社会公众或服务对象≥90%。</t>
  </si>
  <si>
    <t>2024年肉牛良种补贴项目</t>
  </si>
  <si>
    <t>采推广优质肉牛冻精3万支,购液氮1.6万立升。</t>
  </si>
  <si>
    <t>冻精10元/支、液氮10元/立升</t>
  </si>
  <si>
    <t>原州区11个乡镇150个行政村受益养殖户12500户、37500人；其中脱贫户8000户、24000人，监测户50户、150人</t>
  </si>
  <si>
    <t>2024年完成采推广优质肉牛冻精3万支,购液氮1.6万立升，带动12500户受益人数37500人，其中脱贫户8000户24000人，监测户50户150人。</t>
  </si>
  <si>
    <t>总体目标：推广优质肉牛冻精3万支，购液氮1.6万立升；
1、数量指标:采购肉牛冻精3 万支,通过项目实施，加快良种推广与扩繁，提高肉牛生产性能，促进产业增效和农民增收；
2、质量指标：改良覆盖率85%以上；
3、时效指标：2024年 12 月底完成 100%；
4、成本指标：项目补贴资金46万元；
5、经济效益指标：养殖户增收2%；
6、社会效益指标：受益户数12500户，受益人数37500人；
7、生态效益指标：改良后代饲料转化率提高1%；
8、可持续影响指标：良种率提高2%；
9、服务对象满意度指标：养殖户满意度90%以上。</t>
  </si>
  <si>
    <t>2024年产业到户项目</t>
  </si>
  <si>
    <t>对肉牛、羊、猪、鸡鸭、蜜蜂、露地蔬菜、马铃薯、蘑菇菌棒等两类八项进行补贴。</t>
  </si>
  <si>
    <t>牛（3000元/头）；羊（200元/只）；猪（500元/头）；鸡鸭（10元/只）；蜜蜂（300元/箱）；露地蔬菜（500元/亩）；马铃薯（200元/亩）；蘑菇菌棒（5元/个）</t>
  </si>
  <si>
    <t>原州区11个乡镇，148个行镇村</t>
  </si>
  <si>
    <t>对具备产业发展条件且需要巩固产业脱贫攻坚成果的脱贫户及具备条件的脱贫不稳定户、边缘易致贫户、 突发严重困难户和生态移民户</t>
  </si>
  <si>
    <t>该项目为到户类项目，补贴对象是农户，属于直接受益。全年计划受益人数15767户59914人。</t>
  </si>
  <si>
    <r>
      <rPr>
        <sz val="14"/>
        <rFont val="仿宋_GB2312"/>
        <charset val="134"/>
      </rPr>
      <t>总体目标:补贴肉牛31264头，羊132474只 ，猪7514头，鸡鸭29720只 ，蜜蜂9542箱 ；种植露地蔬菜664亩，马铃薯11812亩，蘑菇菌棒20400个,达到增加农户1-2个增收渠道;
质量指标:验收合格率100%以上;
时效指标:2024年12月底前完成;
成本指标:项目总投资1,4000万元;
社会效益指标:受益人数15767户；
生态效益指标：有效带动农民开展标准化农业生产
经济效益指标：可带动户均增收500</t>
    </r>
    <r>
      <rPr>
        <sz val="14"/>
        <rFont val="Arial"/>
        <charset val="134"/>
      </rPr>
      <t>~</t>
    </r>
    <r>
      <rPr>
        <sz val="14"/>
        <rFont val="仿宋_GB2312"/>
        <charset val="134"/>
      </rPr>
      <t xml:space="preserve">9000元；
可持续影响指标：有效提升农户发展产业积极性；
服务对象满意度指标:95%以上。 </t>
    </r>
  </si>
  <si>
    <t>2024年欠发达国有林场产业培育项目</t>
  </si>
  <si>
    <t>建设内容：在马渠林场推广种植新疆小红杏400亩；在赵千户林场保障性苗圃基地建设育苗拱棚3栋，引种强化新疆小红杏苗木10万株。</t>
  </si>
  <si>
    <t>马渠、西海子、蝉塔山等国有林场</t>
  </si>
  <si>
    <t>2024年3月-2025年12月</t>
  </si>
  <si>
    <t>原州区自然资源局</t>
  </si>
  <si>
    <t>基层林场职工、护林员，受益人数16户、52人</t>
  </si>
  <si>
    <t>项目建设可以有效提升国有林场管护设施水平，提高资源保护能力，增加项目区林木蓄积量，增加林木资源储备，提升碳汇能力。</t>
  </si>
  <si>
    <t>数量指标：在马渠林场推广种植新疆小红杏400亩；在赵千户林场保障性苗圃基地建设育苗拱棚3栋，引种强化新疆小红杏苗木10万株。                                                质量指标：项目验收合格率100%，工程质量合格；                              
时效指标：2024年底完成总工程量的100%；                                       
成本指标：总投资350万元；                         
社会效益指标：受益人数受益人数16户、52人；                                
服务对象满意
度指标：受益人口满意度超过85%。</t>
  </si>
  <si>
    <t>2024年林业特色优势产业项目</t>
  </si>
  <si>
    <t>补贴2022年种植芽用枸杞673亩；补贴2023年种植芽用枸杞268亩；2024年新种果用枸杞200亩。</t>
  </si>
  <si>
    <t>1.新建连片30亩以上的芽用枸杞标准化基地，每亩奖补4000元，分三年兑现，第一年2000元/亩，第二年800元/亩，第三年1200元/亩。   2.新建连片30亩以上的果用枸杞标准化基地，每亩奖补2000元，分三年兑现，第一年1000元/亩，第二年600元/亩，第三年400元/亩</t>
  </si>
  <si>
    <t>三营、黄铎堡、彭堡</t>
  </si>
  <si>
    <t>2024年3月-12月</t>
  </si>
  <si>
    <t>脱贫户23户92人、监测对象1户4人。</t>
  </si>
  <si>
    <t>项目实施过程中，通过当地农户和建档立卡户在枸杞种植企业就近务工，带动当地农民在就业务工方面建立利益联结机制；企业通过土地流转租种农民土地，农民也能增加收入，通过项目带动当地农民土地流转、务工增收致富，巩固脱贫攻坚成果，保证项目资金切实发挥效益，发挥联农带农作用。</t>
  </si>
  <si>
    <t>总体目标：补贴2022年种植芽用枸杞673亩；补贴2023年种植芽用枸杞268亩；2024年新种果用枸杞200亩。增加群众务工收入；
质量指标：种植面积保存率达100%，枸杞苗木保存率达85%以上；
时效指标：工程进度100%；
成本指标：项目总投入122.2万元；
社会效益指标：受益人数脱贫户23户92人，监测户1户4人；
服务对象满意度指标：受益人口满意度85%。</t>
  </si>
  <si>
    <t>2024年森林质量提升项目</t>
  </si>
  <si>
    <t>实施中幼林抚育1万亩。</t>
  </si>
  <si>
    <t>国有林场</t>
  </si>
  <si>
    <t>2024年</t>
  </si>
  <si>
    <t>脱贫户17户、53人</t>
  </si>
  <si>
    <t>通过项目的实施可使森林蓄积量大幅增长，森林质量不断改进，森林碳汇能力显著增强，有利于碳汇经济价值所提供的资金收入反哺林业。</t>
  </si>
  <si>
    <t>数量指标：实施中幼林抚育1万亩；
质量指标：工程质量合格；
时效指标：2024年底完成总工程量的100%；
成本指标：完成投资420万元；
社会效益指标：受益人数17户、53人；
服务对象满意度指标：受益人口满意度85%。</t>
  </si>
  <si>
    <t>宁夏南部生态保护修复与水土流失综合治理2024年固原市原州区二期项目（第一批）</t>
  </si>
  <si>
    <t>在原州区官厅、黄铎堡、彭堡、三营、头营、张易、炭山、河川、寨科9个乡镇及蝉塔山、马东山、叠叠沟、赵千户、贺家湾5个林场实施营造林4.6万亩，其中新造乔木林1.5万亩，实施退化林修复3.1万亩。</t>
  </si>
  <si>
    <t>原州区各乡镇及国有林场</t>
  </si>
  <si>
    <t>脱贫户43户108人</t>
  </si>
  <si>
    <t>项目实施后可提高森林覆盖率，促进生物多样性保护。工程建设中增加农民就业机会，提高农民收入。</t>
  </si>
  <si>
    <t>数量指标：实施未成林地改造提升及退化林修复4.6万亩；
质量指标：苗木成活率85%，工程质量合格；
时效指标：2024年底完成总工程量的100%；
成本指标：完成投资750万元；
社会效益指标：受益人数43户、108人；
服务对象满意度指标：受益人口满意度85%。</t>
  </si>
  <si>
    <t>原州区2023年南部水源涵养林建设项目</t>
  </si>
  <si>
    <t>批复：原审批发〔2023〕83号，批复资金3117.74万元。2023年完成未成林地改造及退化林修复4.8万亩；到位资金2392万元，已支付2140万元。 2024年计划完成未成林地改造及退化林1.2万亩；安排资金425万元。实施未成林地改造提升及退化林修复1.2万亩，补植树种主要选用油松、樟子松、云杉、山楂、杜梨子、丁香、忍冬等。</t>
  </si>
  <si>
    <t>官厅镇、河川乡等6个乡镇及青石、马渠等4个林场（管护站）</t>
  </si>
  <si>
    <t>2024年3月-10月</t>
  </si>
  <si>
    <t>脱贫户50户120人</t>
  </si>
  <si>
    <t>项目实施后可提高森林生态系统服务功能，显著改善项目区及周边地区的生态环境。工程建设中增加农民就业机会，提高农民收入。</t>
  </si>
  <si>
    <t>数量指标：在官厅镇、河川乡、开城镇、炭山乡、头营镇、寨科乡、青石林场、马渠林场、塌山管护站、西海子林场实施未成林地改造提升及退化林修复6.0万亩；
质量指标：苗木成活率85%，工程质量合格；
时效指标：2024年底完成总工程量的100%；
成本指标：完成投资700万元；
社会效益指标：受益人数50户、120人；
服务对象满意度指标：受益人口满意度85%。</t>
  </si>
  <si>
    <t>原州区头营镇胡大堡村肉牛养殖场基础设施2023年以工代赈项目</t>
  </si>
  <si>
    <t>项目批复总投资501.27万元。2023年完成原州区头营镇胡大堡村肉牛养殖场基础设施2023年以工代赈项目的95%，项目安排410万元，已支付405.31万元。2024年该项目预算总投资63万元，建设内容：续建原州区头营镇胡大堡村肉牛养殖场基础设施2023年以工代赈项目的5%。项目主要建设内容：在胡大堡村新建牛舍1栋，新建青贮池1座；新建草料棚1座；新建敞开式堆粪棚1座等工程。</t>
  </si>
  <si>
    <t>头营镇胡大堡村</t>
  </si>
  <si>
    <t>2023年4月-2024年6月</t>
  </si>
  <si>
    <t>头营镇人民政府</t>
  </si>
  <si>
    <t>687户1908人</t>
  </si>
  <si>
    <t>预计带动当地农村群众50人就业，增加收入62万元。</t>
  </si>
  <si>
    <t>总体目标：新建牛舍1座，新建青贮池1座，新建草料棚1座；
质量指标：工程合格率（≥100%）
时效指标：县级验收于2024年6月底前完成，项目总投资501.27万元；
社会效益指标：受益人数1908人；
服务对象满意度指标：社会公众或服务对象（≥90%）</t>
  </si>
  <si>
    <t>原州区三营镇安和村肉牛养殖“出户入园”扩建2023年以工代赈项目</t>
  </si>
  <si>
    <t>《原州区三营镇安和村肉牛养殖“出户入园”扩建 2023 年以工代赈项目》项目批复总投资609.32万元。2023年完成肉牛养殖“出户入园”扩建95%，项目安排450万元，已支付450万元。2024年该项目预算总投资150万元，建设内容：续建原州区三营镇安和村肉牛养殖“出户入园”扩建 2023 年以工代赈项目剩余工程的5%。项目主要建设内容：配套建设室外硬化及管网工程。</t>
  </si>
  <si>
    <t>三营镇安和村</t>
  </si>
  <si>
    <t>2023年3-2024年5月</t>
  </si>
  <si>
    <t>三营镇人民政府</t>
  </si>
  <si>
    <t>安和村451农户1889人（其中脱贫户255户X人，监测对象9户30人）。</t>
  </si>
  <si>
    <t>企业合作社通过带动62人务工增加群众工资性收入，带动周边451户村民出户入园养殖肉牛。</t>
  </si>
  <si>
    <t>总体目标：新建半封闭牛舍2座；
质量指标：工程合格率（≥100%）
时效指标：县级验收于2024年6月底前完成，项目总投资609.32万元；
社会效益指标：受益人数1624人；
服务对象满意度指标：社会公众或服务对象（≥90%）</t>
  </si>
  <si>
    <t>原州区三营镇孙家河村林下经济示范园区配套设施2023年以工代赈项目</t>
  </si>
  <si>
    <t>《原州区三营镇孙家河林下经济示范园区配套设施2023年以工代赈项目》项目批复总投资575万元。2023年完成孙家河林下经济示范园区配套设施42%，项目安排0万元，已支付0万元。2024年该项目预算总投资513.76万元，建设内容：续建原州区三营镇孙家河林下经济示范园区配套设施2023年以工代赈项目剩余工程的58%。项目主要建设内容：主管道安装工程，DN300PE管700米,DN200-90管1600米，砖混结构泵房97平方米，PE软带12208米，滴灌管1308000米，检查井32座。</t>
  </si>
  <si>
    <t>三营镇孙家河村</t>
  </si>
  <si>
    <r>
      <rPr>
        <sz val="14"/>
        <rFont val="仿宋_GB2312"/>
        <charset val="0"/>
      </rPr>
      <t>2023</t>
    </r>
    <r>
      <rPr>
        <sz val="14"/>
        <rFont val="仿宋_GB2312"/>
        <charset val="134"/>
      </rPr>
      <t>年</t>
    </r>
    <r>
      <rPr>
        <sz val="14"/>
        <rFont val="仿宋_GB2312"/>
        <charset val="0"/>
      </rPr>
      <t>5</t>
    </r>
    <r>
      <rPr>
        <sz val="14"/>
        <rFont val="仿宋_GB2312"/>
        <charset val="134"/>
      </rPr>
      <t>月</t>
    </r>
    <r>
      <rPr>
        <sz val="14"/>
        <rFont val="仿宋_GB2312"/>
        <charset val="0"/>
      </rPr>
      <t>-2024</t>
    </r>
    <r>
      <rPr>
        <sz val="14"/>
        <rFont val="仿宋_GB2312"/>
        <charset val="134"/>
      </rPr>
      <t>年</t>
    </r>
    <r>
      <rPr>
        <sz val="14"/>
        <rFont val="仿宋_GB2312"/>
        <charset val="0"/>
      </rPr>
      <t>5</t>
    </r>
    <r>
      <rPr>
        <sz val="14"/>
        <rFont val="仿宋_GB2312"/>
        <charset val="134"/>
      </rPr>
      <t>月</t>
    </r>
  </si>
  <si>
    <r>
      <rPr>
        <sz val="14"/>
        <rFont val="仿宋_GB2312"/>
        <charset val="134"/>
      </rPr>
      <t>孙家河村</t>
    </r>
    <r>
      <rPr>
        <sz val="14"/>
        <rFont val="仿宋_GB2312"/>
        <charset val="0"/>
      </rPr>
      <t>595</t>
    </r>
    <r>
      <rPr>
        <sz val="14"/>
        <rFont val="仿宋_GB2312"/>
        <charset val="134"/>
      </rPr>
      <t>户</t>
    </r>
    <r>
      <rPr>
        <sz val="14"/>
        <rFont val="仿宋_GB2312"/>
        <charset val="0"/>
      </rPr>
      <t>1895</t>
    </r>
    <r>
      <rPr>
        <sz val="14"/>
        <rFont val="仿宋_GB2312"/>
        <charset val="134"/>
      </rPr>
      <t>人（其中脱贫户43户172人，监测对象3户12人）</t>
    </r>
  </si>
  <si>
    <t>通过新建小型农田水利，促进农民增收，受益人数1895人。</t>
  </si>
  <si>
    <t>总体目标：铺设管道15.7千米，软带12.2千米、滴灌管130.8千米，配套建设控制阀井、分水阀井、检查井等建筑物182座，新建生产路9千米。
质量指标：工程合格率（≥100%）
时效指标：县级验收于2024年5月底前完成，项目总投资575万元；
社会效益指标：受益人数1338人；
服务对象满意度指标：社会公众或服务对象（≥90%）</t>
  </si>
  <si>
    <t>原州区彭堡镇硝沟村肉牛养殖园区设施2023年以工代赈示范项目</t>
  </si>
  <si>
    <t>项目批复总投资889.5万元。2023年完成肉牛养殖出户入园工程58%，项目安排600万元。2024年该项目安排资金209万元，均为中央衔接资金，建设内容：完成剩余的配套建设青贮池、草料棚、沉淀池、集粪棚、蓄水池等工程量。</t>
  </si>
  <si>
    <t>2023年4月-2024年5月</t>
  </si>
  <si>
    <t>彭堡镇人民政府</t>
  </si>
  <si>
    <r>
      <rPr>
        <sz val="14"/>
        <rFont val="仿宋_GB2312"/>
        <charset val="134"/>
      </rPr>
      <t>硝沟村</t>
    </r>
    <r>
      <rPr>
        <sz val="14"/>
        <rFont val="仿宋_GB2312"/>
        <charset val="0"/>
      </rPr>
      <t>289</t>
    </r>
    <r>
      <rPr>
        <sz val="14"/>
        <rFont val="仿宋_GB2312"/>
        <charset val="134"/>
      </rPr>
      <t>户</t>
    </r>
    <r>
      <rPr>
        <sz val="14"/>
        <rFont val="仿宋_GB2312"/>
        <charset val="0"/>
      </rPr>
      <t>1152</t>
    </r>
    <r>
      <rPr>
        <sz val="14"/>
        <rFont val="仿宋_GB2312"/>
        <charset val="134"/>
      </rPr>
      <t>人</t>
    </r>
  </si>
  <si>
    <t>本项目严格落实联农带农机制，预计安排务工人110人，其中技工23人，普工87人，增加收入201.21万元，务工人员全部来自本村具有劳动能力的村民；养殖牛约400头，充分发挥养殖园区在促进农村群众就地就近就业、带动养殖、激发增收致富等方面的重要作用。</t>
  </si>
  <si>
    <t>总体目标：新建牛舍7栋，配套建设青贮池、草料棚、沉淀池、集粪棚、蓄水池；
质量指标：工程合格率（≥100%）
时效指标：县级验收于2024年5月底前完成，项目总投资889.5万元；
社会效益指标：受益人数1152人；
服务对象满意度指标：社会公众或服务对象（≥90%）</t>
  </si>
  <si>
    <t>原州区中河乡丰堡村肉牛养殖“出户入园”基础设施2023年以工代赈项目</t>
  </si>
  <si>
    <t>原州区中河乡丰堡村肉牛养殖“出户入园”基础设施2023年以工代赈项目批复总投资560万元，完成总工程量的53.57%，但未安排资金。2024年预计总投资523万元，均为中央衔接资金。
建设内容：新建牛舍2座建筑面积为2511.4平方米；配套用房一栋，建筑面积108平方米；干草棚一座，建筑面积251平方米； 青贮池一处，占地面积240平方米；堆粪棚一座，建筑面积152.3 平方米 ；室外附属工程： 入口消毒池一处，占地面积 40 平方米； 铁艺围墙 525 米，高度 2.0 米；道路及场地混凝土硬化共 2410 平方米； 排水沟 360 米； 配套建设室外给排水工程及室外电气工程等。</t>
  </si>
  <si>
    <t>中河乡丰堡村</t>
  </si>
  <si>
    <r>
      <rPr>
        <sz val="14"/>
        <rFont val="仿宋_GB2312"/>
        <charset val="0"/>
      </rPr>
      <t>2023</t>
    </r>
    <r>
      <rPr>
        <sz val="14"/>
        <rFont val="仿宋_GB2312"/>
        <charset val="134"/>
      </rPr>
      <t>年</t>
    </r>
    <r>
      <rPr>
        <sz val="14"/>
        <rFont val="仿宋_GB2312"/>
        <charset val="0"/>
      </rPr>
      <t>-2024</t>
    </r>
    <r>
      <rPr>
        <sz val="14"/>
        <rFont val="仿宋_GB2312"/>
        <charset val="134"/>
      </rPr>
      <t>年</t>
    </r>
  </si>
  <si>
    <t>中河乡人民政府</t>
  </si>
  <si>
    <t>丰堡村村504户1860人，脱贫户195户721人，监测户2户7人</t>
  </si>
  <si>
    <t>预计带动当地农村群众人30人就业，增加收入50万元。</t>
  </si>
  <si>
    <t>总体目标：新建牛舍2座及围墙大门等配套设施；
质量指标：工程合格率（≥100%）；
时效指标：县级验收于2024年10月底前完成，项目总投资540万元；                                                 社会效益指标：受益人数1860人；
服务对象满意度指标：95%以上。</t>
  </si>
  <si>
    <t>官厅镇石庄村“蜜蜂小镇”基础设施建设项目</t>
  </si>
  <si>
    <r>
      <rPr>
        <sz val="14"/>
        <rFont val="仿宋_GB2312"/>
        <charset val="134"/>
      </rPr>
      <t>“蜜蜂小镇”项目位于原石庄村李岔小学（废弃）旧址，距固原市区仅半小时车程，目前村集体已建成蜜蜂养殖区。项目内容：
1.改造利用现有校舍建设蜂蜜加工车间150</t>
    </r>
    <r>
      <rPr>
        <sz val="14"/>
        <rFont val="方正书宋_GBK"/>
        <charset val="134"/>
      </rPr>
      <t>㎡</t>
    </r>
    <r>
      <rPr>
        <sz val="14"/>
        <rFont val="仿宋_GB2312"/>
        <charset val="134"/>
      </rPr>
      <t>（包括加工车间、仓储车间、展示车间、田间学校）；采购蜂蜜灌装设备一套。对闲置校区整体规划维修、资金需求95万元；
2.产品包装设计和蜂具采购，资金需求30万元。</t>
    </r>
  </si>
  <si>
    <t>石庄村</t>
  </si>
  <si>
    <t>2024年3月-11月</t>
  </si>
  <si>
    <t>官厅镇人民政府</t>
  </si>
  <si>
    <t>石庄村444户1633人，脱贫户169户622人，监测对象19户75人</t>
  </si>
  <si>
    <t>预计创造公益性岗位5人；利用“农民田间学校”发挥连农带农机制，培训群众养蜂技术，带动本村及周边8个行政村脱贫户、监测户300余户发展中蜂养殖，预计带动每户群众增收1.5万元左右，该产业带动群众创收450余万元。村集体收入达到50万元以上</t>
  </si>
  <si>
    <t>总体目标：新建新建蜜蜂小镇及配套设施；
质量指标：工程合格率（≥100%）；
时效指标：县级验收于2024年10月底前完成，项目总投资125万元；                                                 社会效益指标：受益人数1633人；
服务对象满意度指标：98%以上。</t>
  </si>
  <si>
    <t>张易镇马场村肉兔养殖常改造项目</t>
  </si>
  <si>
    <t>对7栋棚均做保温改造；安装空气热源泵7台；改造两栋兔棚作为菌菇种植大棚，增设喷灌设施2套、菌菇架200个、菌菇棒200个。</t>
  </si>
  <si>
    <t>马场村</t>
  </si>
  <si>
    <t>张易镇人民政府</t>
  </si>
  <si>
    <t>受益人数499人</t>
  </si>
  <si>
    <t>利用“蘑菇种植大棚”发挥连农带农机制，培训群众种植蘑菇技术，带动本村及周边2个行政村脱贫户、监测户10余户发展蘑菇种殖，预计带动每户群众增收1万元左右。村集体收入达到5万元以上</t>
  </si>
  <si>
    <t>总体目标：拟将马场村兔厂两座兔棚改建菌菇种植大棚，并配套相应保暖设施；
质量指标：工程合格率（≥100%）；
时效指标：县级验收于2024年11月底前完成，项目总投资47.39万元；                                                   社会效益指标：受益人数499人；
服务对象满意度指标：90%以上。</t>
  </si>
  <si>
    <t>姚磨村拱棚园区维修项目</t>
  </si>
  <si>
    <t>1.对园区内损坏的78栋拱棚进行维修；
2.砂化园区内生产道路1.5公里。</t>
  </si>
  <si>
    <t>姚磨村</t>
  </si>
  <si>
    <t>姚磨村200人</t>
  </si>
  <si>
    <t>维修大棚及砂化生产道路预计带动当地困难群众就近务工90人。通过对无法满足生产需求的78栋拱棚及园区道路进行改维修，进一步提升拱棚使用率，为农户安全性提供保障，充分调动农户发展产业积极性，拓宽农户增收渠道。</t>
  </si>
  <si>
    <t>总体目标：维修园区内损坏的78栋拱棚，砂化园区内生产道路1.5公里；
质量指标：工程合格率（≥100%）
时效指标：县级验收于2024年11月底前完成，项目总投资300万元；
社会效益指标：受益人数200人；
服务对象满意度指标：社会公众或服务对象（≥90%）</t>
  </si>
  <si>
    <t>原州区乡村振兴示范村(官厅镇薛庄村)文旅产业项目</t>
  </si>
  <si>
    <t>1.新建电瓶车、自行车场站、办公区:总面积约2103平方米；
2.新建沙滩公共建筑(沙滩水岸餐厅)1处:
4.新建沙滩公共建筑1座2217.18平方米；
5.星光剧场及星光大道,露天共享厨房:星光剧场,面积约为1430平方米,星光大道长度约为265米,露天共享厨房面积约为978平方米；
6.安装采用太阳能草坪灯210盏。</t>
  </si>
  <si>
    <t>薛庄村</t>
  </si>
  <si>
    <t>文旅局</t>
  </si>
  <si>
    <t>薛庄村185户，492人</t>
  </si>
  <si>
    <t>1、就近务工8-15人，2、吸纳就业人员10-15人，3、年底分红，预计带动每户群众增收5000元左右。</t>
  </si>
  <si>
    <t>总体目标：通过新建停车场、沙滩公共建筑、及公共服务中心等服务设施，改善项目区文旅产业基础设施条件，提升服务规模和档次。
质量指标：验收合格率100%；
时效指标：2024年8月月底前完成；
经济效益指标：提高农户收入；
社会效益指标：区内外知名度有所提高
生态效益指标：改善乡村人居环境；
可持续影响指标：创新旅游产业发展经济增长点；
服务对象满意度指标：受益农户满意度≥90%。</t>
  </si>
  <si>
    <t>原州区乡村振兴示范村(官厅镇薛庄村)文旅产业项目-百美村宿（南区）</t>
  </si>
  <si>
    <t>建设民宿6套,总建筑面积550平方米,配套室外附属工程及设备采购。</t>
  </si>
  <si>
    <t>总体目标：通过建设餐厅、接待大厅、民宿、配套室外附属工程及设备采购，提升服务规模和档次。
质量指标：验收合格率100%；
时效指标：2024年8月月底前完成；
经济效益指标：带动旅游收入；
社会效益指标：旅游人数年接待量增长≥5%
生态效益指标：改善乡村人居环境；
可持续影响指标：长期推动乡村旅游示范点建设及全域旅游发展；
服务对象满意度指标：游客满意度≥90%。</t>
  </si>
  <si>
    <t>开城镇双泉村南山农场泉水生态环境修复项目</t>
  </si>
  <si>
    <t>对开城镇双泉村南山农场西侧部分水生态环境进行修复，建设内容有水环境修复工程、植被恢复工程、土方工程。
1.水环境修复工程：（1）泉眼水环境营造795平方米，泉眼周边利用石块堆积的形式防止水土流失；（2）选用防腐木材质建设水生态监测平台30平方米；（3）新建面包砖路面150平方米；
2.植被恢复工程：根据项目区具体的立地条件对水环境周边进行绿化覆盖，共计4978平方米；
3.土方工程：水环境周边土地平整2540平方米。</t>
  </si>
  <si>
    <t>双泉村</t>
  </si>
  <si>
    <t>双泉村5户，20人</t>
  </si>
  <si>
    <t>1、就近务工5-10人，2、吸纳就业人员3-5人，3、年底分红，预计带动每户群众增收3600元左右。</t>
  </si>
  <si>
    <t>总体目标：通过对开城镇双泉村南山农场西侧部分水生态环境进行修复，建设水环境修复工程、植被恢复工程、土方工程，改善环境，大力发展生态文化旅游经济。
质量指标：验收合格率100%；
时效指标：2024年8月月底前完成；
经济效益指标：提高农户收入；
社会效益指标：区内外知名度有所提高
生态效益指标：生态环保要求符合相关规定
可持续影响指标：创新旅游产业发展经济增长点；
服务对象满意度指标：受益农户满意度≥90%。</t>
  </si>
  <si>
    <t>三营镇团结村产业园区维修改造项目</t>
  </si>
  <si>
    <t>1.对41栋日光温室进行维修，包括塌陷的后背墙、腐锈损坏的棚架、损坏的耳子墙、顶柱等。
2.对大拱棚种植园区的道路进行砂化和硬化，砂化面积15200平方米（3800米*4米），硬化面积700平方米（200米*3.5米）。</t>
  </si>
  <si>
    <t>团结村</t>
  </si>
  <si>
    <t>此项目预计受益农户348户，其中脱贫户174户。</t>
  </si>
  <si>
    <t>此项目预计受益农户348户，其中脱贫户174户。
一是解决了大拱棚园区农户生产通行及运输农产品不便的难题；二是提升了园区整体环境；三是提高了群众种植的积极性，增加了群众的生产经营性收入。</t>
  </si>
  <si>
    <t>总体目标：1.对41栋日光温室进行维修，包括塌陷的后背墙、腐锈损坏的棚架、损坏的耳子墙、顶柱等。
2.对大拱棚种植园区的道路进行砂化和硬化，砂化面积15200平方米（3800米*4米），硬化面积700平方米（200米*3.5米）。
质量指标：工程合格率（≥100%）；
时效指标：县级验收于2024年10月底前完成，项目总投资125万元；                                                 社会效益指标：受益人数348户；
服务对象满意度指标：98%以上。</t>
  </si>
  <si>
    <t>姚磨村特色农产品主题游园建设项目</t>
  </si>
  <si>
    <t>道路铺设1483平方米，配套安装休闲附属设施。</t>
  </si>
  <si>
    <t>姚磨村44户126人</t>
  </si>
  <si>
    <t xml:space="preserve">1。效益指标 ：受益建档立卡贫困人口数≥100人
2.满意度指标 参与旅游扶贫项目贫困群众满意度≥98%
3.满意度指标 旅游区居民满意度≥98%
4.满意度指标旅游行业经营主体满意度≥98% </t>
  </si>
  <si>
    <t>产业项目</t>
  </si>
  <si>
    <t>2024年原州区农作物生产综合利用项目</t>
  </si>
  <si>
    <t>该项目预算总投资1900万元，其中衔接资金1900万元，建设内容：种植作物覆膜60万亩，每亩补助20元。</t>
  </si>
  <si>
    <t>50元/亩</t>
  </si>
  <si>
    <t>2024年3月-6月</t>
  </si>
  <si>
    <t>148个村10000户、30000人</t>
  </si>
  <si>
    <t>通过发放地膜，为农作物种植保墒提质，增加产量，提高产值，带动老百姓增收。</t>
  </si>
  <si>
    <t>总体目标：2024年度内覆膜面积60万亩，发放地膜5900吨。
数量指标：发放地膜≥5900吨；
时效指标：5月底全面完成项目建设；
社会效益指标：提高农作物产量和质量；
生态效益指标：减少病虫草害；
满意度指标：农户满意度≥90%。</t>
  </si>
  <si>
    <t>（二）</t>
  </si>
  <si>
    <t>加工流通项目</t>
  </si>
  <si>
    <t>河川乡上黄村香菇菌棒加工车间及配套设施</t>
  </si>
  <si>
    <r>
      <rPr>
        <sz val="14"/>
        <rFont val="仿宋_GB2312"/>
        <charset val="134"/>
      </rPr>
      <t>新建香菇菌棒加工车间400</t>
    </r>
    <r>
      <rPr>
        <sz val="14"/>
        <rFont val="方正书宋_GBK"/>
        <charset val="0"/>
      </rPr>
      <t>㎡</t>
    </r>
    <r>
      <rPr>
        <sz val="14"/>
        <rFont val="仿宋_GB2312"/>
        <charset val="134"/>
      </rPr>
      <t>及相关配套设施。</t>
    </r>
  </si>
  <si>
    <t>上黄村</t>
  </si>
  <si>
    <t>河川乡人民政府</t>
  </si>
  <si>
    <t>上黄村131户409人</t>
  </si>
  <si>
    <t>通过项目建设，进一步完善乡村旅游基础设施建设和农业基础设施面貌，提高农业和旅游生产能力，激发上黄村特色优势产业活力，带动更多群众就业创业，增加村集体收入。一是在项目建设过程中最大限度的使用本村居民作为劳动力，提供就业岗位。二是进一步增加村集体经济收入。通过项目建设实现年生成产香菇菌棒60万棒，年生产香菇20万斤年经营收益100万元。三是带动上黄村及周边群众到产业链条就业，学习香菇种植技术，预计发放劳务报酬实现年经营收入380万元。</t>
  </si>
  <si>
    <t>通过项目建设实现年生成产香菇菌棒60万棒，年生产香菇20万斤，发放劳务报酬实现年经营收入380万元，年经营收益100万元。</t>
  </si>
  <si>
    <t>中河乡硝口牛羊交易市场建设项目</t>
  </si>
  <si>
    <r>
      <rPr>
        <sz val="14"/>
        <rFont val="仿宋_GB2312"/>
        <charset val="134"/>
      </rPr>
      <t>项目概算总投资312万元，其中闽宁资金312万元。建设规模：规划总占地面积4898.33平方米（合7.35亩）,总建筑面积1119.25</t>
    </r>
    <r>
      <rPr>
        <sz val="14"/>
        <rFont val="方正书宋_GBK"/>
        <charset val="134"/>
      </rPr>
      <t>㎡</t>
    </r>
    <r>
      <rPr>
        <sz val="14"/>
        <rFont val="仿宋_GB2312"/>
        <charset val="134"/>
      </rPr>
      <t>。 拟新建牛羊交易大棚各一座，每座占地面积495.00</t>
    </r>
    <r>
      <rPr>
        <sz val="14"/>
        <rFont val="方正书宋_GBK"/>
        <charset val="134"/>
      </rPr>
      <t>㎡</t>
    </r>
    <r>
      <rPr>
        <sz val="14"/>
        <rFont val="仿宋_GB2312"/>
        <charset val="134"/>
      </rPr>
      <t>，共计990.00</t>
    </r>
    <r>
      <rPr>
        <sz val="14"/>
        <rFont val="方正书宋_GBK"/>
        <charset val="134"/>
      </rPr>
      <t>㎡</t>
    </r>
    <r>
      <rPr>
        <sz val="14"/>
        <rFont val="仿宋_GB2312"/>
        <charset val="134"/>
      </rPr>
      <t>；新建管理 用房一座，建筑面积82.40</t>
    </r>
    <r>
      <rPr>
        <sz val="14"/>
        <rFont val="方正书宋_GBK"/>
        <charset val="134"/>
      </rPr>
      <t>㎡</t>
    </r>
    <r>
      <rPr>
        <sz val="14"/>
        <rFont val="仿宋_GB2312"/>
        <charset val="134"/>
      </rPr>
      <t>；新建旱厕一座，建筑面积46.85</t>
    </r>
    <r>
      <rPr>
        <sz val="14"/>
        <rFont val="方正书宋_GBK"/>
        <charset val="134"/>
      </rPr>
      <t>㎡</t>
    </r>
    <r>
      <rPr>
        <sz val="14"/>
        <rFont val="仿宋_GB2312"/>
        <charset val="134"/>
      </rPr>
      <t>。拟规划停车位11个。 具体建设内容如下：
 1. 建筑工程： （1）新建牛、羊舍各一座，每座建筑面积为495.00</t>
    </r>
    <r>
      <rPr>
        <sz val="14"/>
        <rFont val="方正书宋_GBK"/>
        <charset val="134"/>
      </rPr>
      <t>㎡</t>
    </r>
    <r>
      <rPr>
        <sz val="14"/>
        <rFont val="仿宋_GB2312"/>
        <charset val="134"/>
      </rPr>
      <t>，共计990</t>
    </r>
    <r>
      <rPr>
        <sz val="14"/>
        <rFont val="方正书宋_GBK"/>
        <charset val="134"/>
      </rPr>
      <t>㎡</t>
    </r>
    <r>
      <rPr>
        <sz val="14"/>
        <rFont val="仿宋_GB2312"/>
        <charset val="134"/>
      </rPr>
      <t>； （2）新建管理用房一栋，建筑面积82.40</t>
    </r>
    <r>
      <rPr>
        <sz val="14"/>
        <rFont val="方正书宋_GBK"/>
        <charset val="134"/>
      </rPr>
      <t>㎡</t>
    </r>
    <r>
      <rPr>
        <sz val="14"/>
        <rFont val="仿宋_GB2312"/>
        <charset val="134"/>
      </rPr>
      <t>； （3）新建旱厕一座，建筑面积46.85</t>
    </r>
    <r>
      <rPr>
        <sz val="14"/>
        <rFont val="方正书宋_GBK"/>
        <charset val="134"/>
      </rPr>
      <t>㎡</t>
    </r>
    <r>
      <rPr>
        <sz val="14"/>
        <rFont val="仿宋_GB2312"/>
        <charset val="134"/>
      </rPr>
      <t>；
 2.室外工程： （1）新建大门两座，主、次入口各一座； （2）道路及混凝土硬化，总面积3050</t>
    </r>
    <r>
      <rPr>
        <sz val="14"/>
        <rFont val="方正书宋_GBK"/>
        <charset val="134"/>
      </rPr>
      <t>㎡</t>
    </r>
    <r>
      <rPr>
        <sz val="14"/>
        <rFont val="仿宋_GB2312"/>
        <charset val="134"/>
      </rPr>
      <t>； （3）新建混凝土道牙，总长度255m。 （4）新建停车位11个 （5）配套建设室外给排水工程及室外电气工程等。</t>
    </r>
  </si>
  <si>
    <t>硝口村</t>
  </si>
  <si>
    <t>硝口村325户1408人</t>
  </si>
  <si>
    <t xml:space="preserve">1.数量指标：拟新建牛羊交易大棚各一座≥495平方米
2.质量指标：工程合格率100%
3.时效指标：县级验收于2024年6月底前完成100%
4.社会效益指标：受益人数≥1408人
5.服务对象满意度指标：社会公众或服务对象≥90% </t>
  </si>
  <si>
    <t>农特产品及手工艺等文创产品销售物流补贴项目</t>
  </si>
  <si>
    <t>1.对在2024年期间将原州区瓜果蔬菜肉蛋枸杞等农特产品及手工艺等文创产品销往自治区以外的原州区企业（合作社），给予一定比例的物流补贴（具体补贴标准根据年底申请企业数量和具体销售确定）。计划补贴资金80万元；
2.对宁夏瑞丹苑油牡丹产业有限公司、宁夏闽宁特色街商贸有限公司、固原市丰霖盛肉制品加工有限公司等重点闽籍企业在2024年度将宁夏瓜果蔬菜肉蛋枸杞等农特产品及手工艺等文创产品销往自治区以外的，且销售额超过500万元（固原市丰霖盛肉制品加工有限公司超过1000万），给予销售额1.5%的补贴，每个企业最高补贴不超过30万元。计划补贴资金90万元。</t>
  </si>
  <si>
    <t>原州区</t>
  </si>
  <si>
    <t>工信商务局</t>
  </si>
  <si>
    <t>原州区户籍务工、养殖、种植等农户200户</t>
  </si>
  <si>
    <t>通过补贴企业带动务工人员180人，收购养殖、种植户牛、羊玉米等产品20户，流转村农户土地。</t>
  </si>
  <si>
    <t>1.数量指标 发放补助资金到位率100%
2 .质量指标 验收合格率100%
3.可持续影响指标 可持续影响年限≥1年
4.服务对象满意度指标 经营主体满意度≥98%
5.服务对象满意度指标 项目受益对象满意度≥98%</t>
  </si>
  <si>
    <t>丰霖肉牛销售额补贴项目</t>
  </si>
  <si>
    <t>1.对固原市丰霖源牧业有限公司 精饲料购进及架子牛销售补贴，总投资5000万元，申请补贴200万元；
2.对固原市丰霖盛肉制品加工有限公司牛肉销售7000万以上，按照销售额2%进行补贴，总额不超过100万元。</t>
  </si>
  <si>
    <t>1.共计流转土地1.2万亩，涉及利民村、陶庄村、马庄村、杨庄村、杨郎村、大疙瘩村6个行政村。流转土地涉及农户共计2011户，其中建档立卡脱贫户257户，户均增收1700余元。
2.固原市丰霖源牧业有限公司为肉牛养殖公司，现有员工17名，其中固原户籍员工共计16名，占总人数的94%。
3.固原市丰霖盛肉制品加工有限公司固定用工80人左右，固原户籍占比50%以上。</t>
  </si>
  <si>
    <t xml:space="preserve">1.推行“龙头企业+养殖示范村+合作社+养殖户”模式，实施社会化服务，规范养殖户及合作社养殖，促进养殖户增收。截至目前肉牛养殖、牧场种植培训班次超过200次，学员超过1000人次，有效提升农户种植、养殖技术水平。
2.企业固定用工17人左右，带动固原用工人数占比80%，提升农户经济效益约6000元/人。同时企业进行青贮种植、收割等进行临时用工，预计雇用周边临时用工约60人，实现农户增收约2900元左右。
3.固原市丰霖盛肉制品加工有限公司临时用工10个人，日平均工资120元。固定用工80人左右，固原户籍占比50%以上，平均月工资4000元以上。
</t>
  </si>
  <si>
    <t>宁夏引创电子科技有限公司水、电、气、物流补贴及固投、产值增速补贴项目</t>
  </si>
  <si>
    <t>对宁夏引创电子科技有限公司在2024年期间生产用水、用电、用气等按年度实际发生金额的10%给予补贴；2024年期间给予实际发生物流运输总额15%的物流补贴；2024年（合同约定的建设期内）给予合同约定的固定资产投资（按实际发生金额）10%的补贴。以上各项补贴资金最高不超过300万元。</t>
  </si>
  <si>
    <t>原州区工信商务局</t>
  </si>
  <si>
    <t>2024年3-11月</t>
  </si>
  <si>
    <t>251户958人</t>
  </si>
  <si>
    <t>消费帮扶，带动当地就业增收。</t>
  </si>
  <si>
    <t>1.数量指标 发放补助资金到位率100%
2.质量指标 验收合格率100%
3.可持续影响指标 可持续影响年限≥1年
4.服务对象满意度指标 经营主体满意度≥98%
5.服务对象满意度指标 项目受益对象满意度≥98%</t>
  </si>
  <si>
    <t>（三）</t>
  </si>
  <si>
    <t>配套设施项目</t>
  </si>
  <si>
    <t>黄铎堡镇穆滩等村高标准农田建设项目（高效节水）</t>
  </si>
  <si>
    <t>该项目预算总投资5769万元，其中：2024年自治区衔接资金补助500万元、行业部门资金500万元、其余为社会融资。建设内容：发展高效节水灌溉面积2.19万亩。</t>
  </si>
  <si>
    <t>2634元/亩</t>
  </si>
  <si>
    <t>黄铎堡镇、头营镇</t>
  </si>
  <si>
    <t>2023年11月-2024年10月</t>
  </si>
  <si>
    <t>黄铎堡、头营2个乡镇8个行政村项目区农户</t>
  </si>
  <si>
    <t>通过新建高效节水2.19万亩，有效改善项目区农田基础设施条件，提升耕地质量，提高粮食综合生产能力，提升农田灌溉排水和节水能力。</t>
  </si>
  <si>
    <r>
      <rPr>
        <sz val="14"/>
        <rFont val="仿宋_GB2312"/>
        <charset val="0"/>
      </rPr>
      <t>总体目标：通过新建高效节水2.19万亩，有效改善项目区农田基础设施条件，提升耕地质量，提高粮食综合生产能力，提升农田灌溉排水和节水能力。
数量指标：新建高效节水面积2.19万亩；
质量指标：验收合格率≥95%；
时效指标：2024年12月月底前完成；
成本指标：亩均补助标准2000元以上；
经济效益指标：提高农户收入；
社会效益指标：提高粮食综合生产能力；田间道路通达率</t>
    </r>
    <r>
      <rPr>
        <sz val="14"/>
        <rFont val="宋体"/>
        <charset val="0"/>
      </rPr>
      <t>≧</t>
    </r>
    <r>
      <rPr>
        <sz val="14"/>
        <rFont val="仿宋_GB2312"/>
        <charset val="0"/>
      </rPr>
      <t>90%；
生态效益指标：提高耕地质量；
可持续影响指标：提高水源利用率；
服务对象满意度指标：受益农户满意度≥90%。</t>
    </r>
  </si>
  <si>
    <t>清水河流域十二干渠区域农田整治黄铎堡镇老庄等村高标准农田建设项目（高效节水）</t>
  </si>
  <si>
    <t>该项目预算总投资9728万元，其中：2024年自治区衔接资金补助350万元、行业部门资金190万元、其余为社会融资。建设内容：发展高效节水灌溉面积3.89万亩。</t>
  </si>
  <si>
    <t>2500元/亩</t>
  </si>
  <si>
    <t>黄铎堡镇、三营镇、头营镇</t>
  </si>
  <si>
    <t>黄铎堡、三营、头营3个乡镇13个行政村项目区农户</t>
  </si>
  <si>
    <t>通过新建高效节水3万亩，改造提升高效节水0.89万亩，有效改善项目区农田基础设施条件，提升耕地质量，提高粮食综合生产能力，提升农田灌溉排水和节水能力。</t>
  </si>
  <si>
    <r>
      <rPr>
        <sz val="14"/>
        <rFont val="仿宋_GB2312"/>
        <charset val="0"/>
      </rPr>
      <t>总体目标：通过新建高效节水3.89万亩，改造提升高效节水0.89万亩，有效改善项目区农田基础设施条件，提升耕地质量，提高粮食综合生产能力，提升农田灌溉排水和节水能力。
数量指标：新建高效节水面积2.19万亩；
质量指标：验收合格率≥95%；
时效指标：2024年12月月底前完成；
成本指标：亩均财政补助2500元；
经济效益指标：带动增加贫困人口收入；
社会效益指标：提高粮食综合生产能力；田间道路通达率</t>
    </r>
    <r>
      <rPr>
        <sz val="14"/>
        <rFont val="宋体"/>
        <charset val="0"/>
      </rPr>
      <t>≧</t>
    </r>
    <r>
      <rPr>
        <sz val="14"/>
        <rFont val="仿宋_GB2312"/>
        <charset val="0"/>
      </rPr>
      <t>90%；
生态效益指标：提高耕地质量；
可持续影响指标：提高水源利用率；
服务对象满意度指标：受益农户满意度≥90%。</t>
    </r>
  </si>
  <si>
    <t>原州区2024年扬黄灌区十二干高效节水灌溉工程</t>
  </si>
  <si>
    <t>该项目预算总投资7650万元，其中：中央和自治区补助资金5100万元、山水林田湖草项目中央财政补助资金2416万元、地方财政配套资金134万元。建设内容：发展高效节水灌溉面积2.55万亩。</t>
  </si>
  <si>
    <t>3000元/亩</t>
  </si>
  <si>
    <t>2024年1月-2025年12月</t>
  </si>
  <si>
    <t>黄铎堡、三营、头营3个乡镇项目区农户</t>
  </si>
  <si>
    <t>通过改造提升高效节水2.55万亩，有效改善项目区农田基础设施条件，提升耕地质量，提高粮食综合生产能力，提升农田灌溉排水和节水能力。</t>
  </si>
  <si>
    <r>
      <rPr>
        <sz val="14"/>
        <rFont val="仿宋_GB2312"/>
        <charset val="0"/>
      </rPr>
      <t>总体目标：通过新建高效节水2.55万亩，改造提升高效节水0.89万亩，有效改善项目区农田基础设施条件，提升耕地质量，提高粮食综合生产能力，提升农田灌溉排水和节水能力。
数量指标：新建高效节水面积2.19万亩；
质量指标：验收合格率≥95%；
时效指标：2024年12月月底前完成；
成本指标：亩均财政补助2500元；
经济效益指标：提高农户收入；
社会效益指标：提高粮食综合生产能力；田间道路通达率</t>
    </r>
    <r>
      <rPr>
        <sz val="14"/>
        <rFont val="宋体"/>
        <charset val="0"/>
      </rPr>
      <t>≧</t>
    </r>
    <r>
      <rPr>
        <sz val="14"/>
        <rFont val="仿宋_GB2312"/>
        <charset val="0"/>
      </rPr>
      <t>90%；
生态效益指标：提高耕地质量；
可持续影响指标：提高水源利用率；
服务对象满意度指标：受益农户满意度≥90%。</t>
    </r>
  </si>
  <si>
    <t>原州区2024年坪乐村现代高效节水农业项目</t>
  </si>
  <si>
    <t>该项目预算总投资613万元，其中：行业部门资金490万元、整合涉农资金123万元。建设内容：发展高效节水灌溉面积0.245万亩。</t>
  </si>
  <si>
    <t>头营镇坪乐村</t>
  </si>
  <si>
    <r>
      <rPr>
        <sz val="14"/>
        <rFont val="仿宋_GB2312"/>
        <charset val="0"/>
      </rPr>
      <t>2024</t>
    </r>
    <r>
      <rPr>
        <sz val="14"/>
        <rFont val="仿宋_GB2312"/>
        <charset val="134"/>
      </rPr>
      <t>年</t>
    </r>
    <r>
      <rPr>
        <sz val="14"/>
        <rFont val="仿宋_GB2312"/>
        <charset val="0"/>
      </rPr>
      <t>1</t>
    </r>
    <r>
      <rPr>
        <sz val="14"/>
        <rFont val="仿宋_GB2312"/>
        <charset val="134"/>
      </rPr>
      <t>月</t>
    </r>
    <r>
      <rPr>
        <sz val="14"/>
        <rFont val="仿宋_GB2312"/>
        <charset val="0"/>
      </rPr>
      <t>-2024</t>
    </r>
    <r>
      <rPr>
        <sz val="14"/>
        <rFont val="仿宋_GB2312"/>
        <charset val="134"/>
      </rPr>
      <t>年</t>
    </r>
    <r>
      <rPr>
        <sz val="14"/>
        <rFont val="仿宋_GB2312"/>
        <charset val="0"/>
      </rPr>
      <t>12</t>
    </r>
    <r>
      <rPr>
        <sz val="14"/>
        <rFont val="仿宋_GB2312"/>
        <charset val="134"/>
      </rPr>
      <t>月</t>
    </r>
  </si>
  <si>
    <t>头营镇坪乐村项目区农户</t>
  </si>
  <si>
    <t>通过改造提升高效节水0.245万亩，有效改善项目区农田基础设施条件，提升耕地质量，提高粮食综合生产能力，提升农田灌溉排水和节水能力。</t>
  </si>
  <si>
    <r>
      <rPr>
        <sz val="14"/>
        <rFont val="仿宋_GB2312"/>
        <charset val="0"/>
      </rPr>
      <t>总体目标：通过新建高效节水0.245万亩，改造提升高效节水0.89万亩，有效改善项目区农田基础设施条件，提升耕地质量，提高粮食综合生产能力，提升农田灌溉排水和节水能力。
数量指标：新建高效节水面积0.245万亩；
质量指标：验收合格率≥95%；
时效指标：2024年12月月底前完成；
成本指标：亩均财政补助2000元；
经济效益指标：提高农户收入；
社会效益指标：提高粮食综合生产能力；田间道路通达率</t>
    </r>
    <r>
      <rPr>
        <sz val="14"/>
        <rFont val="宋体"/>
        <charset val="0"/>
      </rPr>
      <t>≧</t>
    </r>
    <r>
      <rPr>
        <sz val="14"/>
        <rFont val="仿宋_GB2312"/>
        <charset val="0"/>
      </rPr>
      <t>90%；
生态效益指标：提高耕地质量；
可持续影响指标：提高水源利用率；
服务对象满意度指标：受益农户满意度≥90%。</t>
    </r>
  </si>
  <si>
    <t>配套设施项目（包括小型农田水利设施、产业园区）</t>
  </si>
  <si>
    <t>2024年固原市原州区彭堡镇河东、头营镇蒋河等村高效节水灌溉提升改造工程</t>
  </si>
  <si>
    <t>该项目预算总投资1092万元，其中行业部门1092万元。建设内容为改造高效节水灌溉面积2320亩.</t>
  </si>
  <si>
    <t xml:space="preserve"> 彭堡镇河东、头营镇蒋河等村</t>
  </si>
  <si>
    <t>2024.1-2025.12</t>
  </si>
  <si>
    <t>原州区水务局</t>
  </si>
  <si>
    <t>河东村，蒋河村758户3411人（其中河东脱贫户78户、监测对象2户、蒋河脱贫户78户、监测对象2户）</t>
  </si>
  <si>
    <t>就业务工</t>
  </si>
  <si>
    <t>总目标：改造高效节水灌溉面积2320亩。
质量指标:项目验收合格率100%；
时效指标：项目完成及时率100%；
数量指标：改善灌溉面积2320亩.；
生态效益指标:水资源利用率比上年提高；
服务对象满意度指标：项目区人口满意度为95%。</t>
  </si>
  <si>
    <t>高质量庭院经济发展项目</t>
  </si>
  <si>
    <t>在三营镇安和村、黄铎堡镇和润村、河川乡上黄村农户牛羊出户入园后闲置的养殖圈棚改造提升为蘑菇菌棚进行补贴，每栋补贴5000元。</t>
  </si>
  <si>
    <t>三营镇安和村
黄铎堡镇和润村
河川乡上黄村</t>
  </si>
  <si>
    <t>安和村、上黄村、和润村预计受益627户2635人</t>
  </si>
  <si>
    <t xml:space="preserve">1.经济效益指标：特色产业带动增加贫困人口收入（总收入）≥50万元
 2.社会效益指标：带动建档立卡贫困人口脱贫数≥300人
 3.服务对象满意度指标：农业经营主体满意度≥98%
 4.服务对象满意度指标：受益建档立卡贫困人口满意度≥98%
 5.数量指标：贫困地区新增特色产业数量≥1个 </t>
  </si>
  <si>
    <t>（四）</t>
  </si>
  <si>
    <t>产业服务支撑项目</t>
  </si>
  <si>
    <t>原州区国家乡村振兴示范县数字化应用项目(以工代赈)</t>
  </si>
  <si>
    <t>乡村产业发展应用：项目选择11个蔬菜产业基地作为示范点进行数字化提升。包括冷凉蔬菜智慧种植系统、全产业链溯源系统、农产品品牌打造、农产品仓储和冷链物流。</t>
  </si>
  <si>
    <t>原州区彭堡镇、头营镇、三营镇、黄铎堡镇</t>
  </si>
  <si>
    <t>100户320人</t>
  </si>
  <si>
    <t>选择11个蔬菜产业基地作为示范点进行数字化提升。包括冷凉蔬菜智慧种植系统、全产业链溯源系统、农产品品牌打造、农产品仓储和冷链物流。</t>
  </si>
  <si>
    <t xml:space="preserve">1.数量指标：蔬菜产业基地数量≥11个
 2.质量指标：质量合格率≥100%
 3.可持续影响指标：可持续影响年限≥3年
 4.服务对象满意度指标：经营主体满意度≥98%
 5.服务对象满意度指标：受益脱贫户满意度≥98% </t>
  </si>
  <si>
    <t>2023年肉牛养殖社会化服务试点项目</t>
  </si>
  <si>
    <t>项目预算总投资200万元，2023年完成150万元，2024年完成50万元。建设内容：选择2个肉牛规模养殖场完成为农户提供饲草、配方饲料、畜禽粪污的集中收集、养殖技术培训等服务。2023年通过项目验收，完成饲草配送11462.73吨、配方饲料1220吨，拨付项目资金150万元。</t>
  </si>
  <si>
    <r>
      <rPr>
        <sz val="14"/>
        <rFont val="仿宋_GB2312"/>
        <charset val="0"/>
      </rPr>
      <t>100</t>
    </r>
    <r>
      <rPr>
        <sz val="14"/>
        <rFont val="仿宋_GB2312"/>
        <charset val="134"/>
      </rPr>
      <t>万元</t>
    </r>
    <r>
      <rPr>
        <sz val="14"/>
        <rFont val="仿宋_GB2312"/>
        <charset val="0"/>
      </rPr>
      <t>/</t>
    </r>
    <r>
      <rPr>
        <sz val="14"/>
        <rFont val="仿宋_GB2312"/>
        <charset val="134"/>
      </rPr>
      <t>个</t>
    </r>
  </si>
  <si>
    <t>原州区各乡镇</t>
  </si>
  <si>
    <t>2023年1月-2024年4月</t>
  </si>
  <si>
    <t>原州区各乡镇100户、300人，其中脱贫户80户、260人，监测对象20户、40人</t>
  </si>
  <si>
    <t>通过提供务工、肉牛养殖技术培训、集中收运粪污等带动农户100户300人。</t>
  </si>
  <si>
    <t>总体目标：完成2个肉牛规模养殖场开展养殖业社会化服务试点，通过项目实施，提升小农户的标准化饲喂水平，降低养殖投入成本，补齐我区肉牛产业发展短板，提高肉牛综合效益和竞争力，促进散养户与现代畜牧业有机衔接，促进现代畜牧业高效发展。
数量指标：支持肉牛规模养殖场开展服务试点2个；
质量指标：服务组织为养殖户提供的服务验收合格率≥90%；
经济效益指标：降低养殖户投入成本；
社会效益指标：稳步提高养殖户标准化饲喂水平；
生态效益指标：稳步提高养殖户畜禽粪污资源化利用水平；
服务对象满意度指标：服务农户满意度≥85%。</t>
  </si>
  <si>
    <t>基层农技推广体系改革与建设</t>
  </si>
  <si>
    <t>1、建设4个集示范展示、指导培训、科普教育等多功能一体化的农业科技示范展示基地；
2、推广一批优质安全、节本增效、生态环保的主推技术，全区农业主推技术到位率超过95%；
3、全区85%以上农技人员应用中国农技推广信息平台开展在线指导和服务效果展示；
4、基层农技人员业务水平和服务能力进一步提高，1/3农技人员普遍接受连续不少于5天业务培训，培育一批业务精通、服务优良的农技推广骨干人才；
5、实施农技推广服务特聘计划，招聘特聘农技员4名；
6、培育农业科技示范主体250户；
7、支持农业科技社会化综合服务站建设，对入选自治区星级农业科技社会化服务综合服务站以奖代补。</t>
  </si>
  <si>
    <t>1.农业科技示范基地建设40万元；
2.农业技术推广服务，补助资金10.5万元（农业技术推广服务5.5万元、基层农技人员信息化推广服务费5万元）；
3.基层农技人员能力建设70人，补助资金42万；
4.农技推广服务特聘计划，补助资金12.5万元；
5.农业科技示范主体培育，补助资金25万元（物化补贴资金20万元，学员培训5万元）；
6.农业科技社会化综合服务站，补助资金20万元。</t>
  </si>
  <si>
    <t>250户</t>
  </si>
  <si>
    <t>培育农业科技示范主体250户，1/3农技人员普遍接受连续不少于5天业务培训</t>
  </si>
  <si>
    <t>总体目标：建设4个集示范展示、指导培训、科普教育等多功能一体化的农业科技示范展示基地；推广一批优质安全、节本增效、生态环保的主推技术，全区农业主推技术到位率超过95%；全区85%以上农技人员应用中国农技推广信息平台开展在线指导和服务效果展示；基层农技人员业务水平和服务能力进一步提高，1/3农技人员普遍接受连续不少于5天业务培训，培育一批业务精通、服务优良的农技推广骨干人才；实施农技推广服务特聘计划，招聘特聘农技员3-5名。
数量指标：公开招聘特聘农技员3-5名，培育农业科技示范主体250户，1/3农技人员普遍接受连续不少于5天业务培训，85%以上农技人员使用中国农技推广APP，建设4个集示范展示、培训指导等一体化的农业科技示范基地；
质量指标：农业主推技术到位率≥95%；农技人员接受培训合格率≥95%。
时效指标：12月底全面完成项目建设。
成本指标：完成投资占总计划投资≥95%。
社会效益：农业生产效益增强。
可持续影响：农技推广队伍业务能力提升；农业绿色高质高效技术率提升。
满意度指标：农业推广服务对象满意度≥80%；农业科技示范主体满意度≥95%。</t>
  </si>
  <si>
    <t>2024政府购买兽医社会化服务项目</t>
  </si>
  <si>
    <t>原州区辖区152个行政村组（含4个取消编制仍继续存在的行政村），9个社区。由政府购买12兽医社会化服务组织，负责辖区畜禽强制免疫、病死畜禽无害化处理、黄牛改良、完成肉牛“见犊补母”信息采集和相关资料归档等工作。</t>
  </si>
  <si>
    <t>兽医社会化服务组织服务乡镇中每个村组补助2000元；“见犊补母，”登记，整理资料，台账录入等补助10元/头。</t>
  </si>
  <si>
    <r>
      <rPr>
        <sz val="14"/>
        <rFont val="仿宋_GB2312"/>
        <charset val="134"/>
      </rPr>
      <t>原州区</t>
    </r>
    <r>
      <rPr>
        <sz val="14"/>
        <rFont val="仿宋_GB2312"/>
        <charset val="0"/>
      </rPr>
      <t>11</t>
    </r>
    <r>
      <rPr>
        <sz val="14"/>
        <rFont val="仿宋_GB2312"/>
        <charset val="134"/>
      </rPr>
      <t>个乡镇</t>
    </r>
  </si>
  <si>
    <t>原州区辖区152个行政村、3个街道办共6.4万户，总人口26.9万人，其中常住人口20万人，脱贫户2.52户、9.71万人</t>
  </si>
  <si>
    <t>通过购买12个兽医社会化服务组织，带动176名村级动物防疫员，实现工资收入15000元以上</t>
  </si>
  <si>
    <t>总体目标：通过依靠原州区11个乡镇政府购买兽医社会化服务，通过强制免疫，达到免疫密度动态保持在90%以上，免疫抗体水平全年保持在70%以上，确保年内畜禽病死率小于牛1.5%、猪羊3%、禽5%；
质量指标：项目验收合格率≥90%；
时效指标：项目实施期限为1年；
项目年度投资118万元；
社会效益指标：受益人数13万人；
服务对象满意度指标：≥90%。</t>
  </si>
  <si>
    <t>（五）</t>
  </si>
  <si>
    <t>金融配套项目</t>
  </si>
  <si>
    <t>脱贫人口小额信贷贷款贴息</t>
  </si>
  <si>
    <t>该项目预算总投资2230万元，其中中央衔接资金2230万元，建设内容：脱贫人口及三类监测对象5万元（含五万元）以内的贷款利息贴息</t>
  </si>
  <si>
    <r>
      <rPr>
        <sz val="14"/>
        <rFont val="仿宋_GB2312"/>
        <charset val="134"/>
      </rPr>
      <t>每户可以贴息贷款额度5万（</t>
    </r>
    <r>
      <rPr>
        <sz val="14"/>
        <rFont val="宋体"/>
        <charset val="134"/>
      </rPr>
      <t>≦</t>
    </r>
    <r>
      <rPr>
        <sz val="14"/>
        <rFont val="仿宋_GB2312"/>
        <charset val="134"/>
      </rPr>
      <t>5万元）</t>
    </r>
  </si>
  <si>
    <t>2024年1-12月</t>
  </si>
  <si>
    <t>乡村振兴局</t>
  </si>
  <si>
    <t>受益对象为原州区11个乡镇25616户98624人（其中脱贫户25120户96841人，未消除风险点监测对象496户1783人）</t>
  </si>
  <si>
    <t>满足脱贫户及监测对象贷款需求，促进脱贫人口产业发展</t>
  </si>
  <si>
    <t>总目标：用于脱贫人口及三类监测对象5万元（含五万元）以内的贷款利息贴息。
数量指标：补贴脱贫小贷贴息总金额2230
质量指标：补贴对象的精准度100%
时效指标：贷款贴息按季度进行100%
成本指标：每户可以贴息贷款额度5万元
社会效益指标：受益脱贫人口及三类监测对象户数25616
服务对象满意度指标：受益脱贫人口及三类监测对象满意度96%</t>
  </si>
  <si>
    <t>二</t>
  </si>
  <si>
    <t>就业项目</t>
  </si>
  <si>
    <t>（一）</t>
  </si>
  <si>
    <t>务工补助</t>
  </si>
  <si>
    <r>
      <rPr>
        <sz val="14"/>
        <rFont val="仿宋_GB2312"/>
        <charset val="0"/>
      </rPr>
      <t>2024</t>
    </r>
    <r>
      <rPr>
        <sz val="14"/>
        <rFont val="仿宋_GB2312"/>
        <charset val="134"/>
      </rPr>
      <t>年脱贫劳动力稳岗就业补助项目</t>
    </r>
  </si>
  <si>
    <r>
      <rPr>
        <sz val="14"/>
        <rFont val="仿宋_GB2312"/>
        <charset val="0"/>
      </rPr>
      <t>为连续稳定务工</t>
    </r>
    <r>
      <rPr>
        <sz val="14"/>
        <rFont val="仿宋_GB2312"/>
        <charset val="134"/>
      </rPr>
      <t>6个月及以上的原州区籍脱贫劳动力（享受政策户）及监测对象，每人每年补助500元，每年只能享受一次。</t>
    </r>
  </si>
  <si>
    <t>500元</t>
  </si>
  <si>
    <t>原州区各乡镇、街道</t>
  </si>
  <si>
    <t>2024.7-2024.11</t>
  </si>
  <si>
    <t>原州区人社局</t>
  </si>
  <si>
    <t>原州区各乡镇预计受益人数8000人</t>
  </si>
  <si>
    <t>受益人数8000人 ，带动总受益人数24000人，调动群众务工的积极性和主动性。</t>
  </si>
  <si>
    <t>数量指标：8000个务工人员。
时效指标：2024年12月30日完成补贴发放。
成本指标：预计400万元。
社会效益指标：受益总人数8000人。
服务对象满意度指标：受益人口满意度大于95%。</t>
  </si>
  <si>
    <t>2024年脱贫劳动力一次性交通补贴项目</t>
  </si>
  <si>
    <t>为跨县、跨省稳定务工就业3个月以上6个月以下的原州区籍脱贫劳动力（享受政策户）及监测对象，分别给予200元和800元一次性交通奖补， 6个月以上分别给予400元和1200元一次性交通奖补。</t>
  </si>
  <si>
    <t>200/400/800/1200元</t>
  </si>
  <si>
    <t>原州区各乡镇预计受益人数3700人</t>
  </si>
  <si>
    <t>受益人数3700人 ，带动总受益人数11000人，调动群众务工的积极性和主动性。</t>
  </si>
  <si>
    <t>数量指标：3700个务工人员。
时效指标：2024年12月30日完成补贴发放。
成本指标：预计300万元。
社会效益指标：受益总人数3700人。
服务对象满意度指标：受益人口满意度大于95%。</t>
  </si>
  <si>
    <t>稳岗就业补助项目</t>
  </si>
  <si>
    <t>1.为当年度赴闽就业3个月及以上的脱贫劳动力（含监测对象）每人一次性发放稳岗就业补贴3000元；
2.为2000名外出务工（除福建）的脱贫劳动力或监测对象，每人发放稳岗就业补助500元。</t>
  </si>
  <si>
    <t>500/3000元</t>
  </si>
  <si>
    <t>2024年4月-11月</t>
  </si>
  <si>
    <t>2330人</t>
  </si>
  <si>
    <t>受益人数2330人 ，调动群众务工的积极性和主动性。</t>
  </si>
  <si>
    <t>数量指标：2330个务工人员。
时效指标：2024年12月30日完成补贴发放。
成本指标：预计200万元。
社会效益指标：受益总人数2330人。
服务对象满意度指标：受益人口满意度大于95%。</t>
  </si>
  <si>
    <t>就业</t>
  </si>
  <si>
    <t>原州区公共实训基地建设项目第二批教学实训设备及附属设施设备购置项目</t>
  </si>
  <si>
    <t>采购实训车间实训实操设备447万元；采购实训教室教学设备、桌椅、器材等，学生宿舍上下床、衣柜、书桌等，学生食堂餐桌椅、后厨设备等，及其他必要的配套设施设备206.7万元；计划投资447万元。</t>
  </si>
  <si>
    <t>原州区各乡镇预计受益人数1000人</t>
  </si>
  <si>
    <t>受益人数1000人 ，带动总受益人数3000人，扩大招生规模和在校人数。</t>
  </si>
  <si>
    <t>数量指标：2024年招生300人以上，在校学生800人以上。
时效指标：2024年9月30日完成。
成本指标：预计447万元。
社会效益指标：受益总人数3000人。
服务对象满意度指标：受益人口满意度大于95%。</t>
  </si>
  <si>
    <t>基层公共就业服务能力提升培训项目</t>
  </si>
  <si>
    <t>举办基层公共就业服务能力提升培训班2期，第1期面向乡镇、街道和各部门负责农村劳动力转移就业的工作人员，第2期面向技工教育、毕业生就业的相关部门和初级中学招生的工作人员。</t>
  </si>
  <si>
    <t>福建省</t>
  </si>
  <si>
    <t>受益人数1000人 ，带动总受益人数3000人，提升基层公共就业服务水平，扩大飞毛腿技工学校招生规模。</t>
  </si>
  <si>
    <t>数量指标：促进闽宁两地劳务协作，点对点转移就业不低于300人。
时效指标：2024年9月30日完成。
成本指标：预计40万元。
社会效益指标：受益总人数3000人。
服务对象满意度指标：受益人口满意度大于95%。</t>
  </si>
  <si>
    <t>宁夏飞毛腿技工学校体育操场建设项目</t>
  </si>
  <si>
    <t>新建4400平方米足球场。</t>
  </si>
  <si>
    <t>宁夏飞毛腿技工学校（中河乡中河村）</t>
  </si>
  <si>
    <t>2024.3-2024.11</t>
  </si>
  <si>
    <t>乡村振兴干部
培训项目</t>
  </si>
  <si>
    <t>1.组织各乡镇、部门（单位）乡村振兴分管领导、工作人员、驻村工作队（第一书记及队员）50人到福建培训学习，提升基层干部乡村振兴工作能力和水平。计划安排闽宁资金25万元；
2.邀请福州是长乐区长安村书记来原州区针对乡村治理、发展村集体经济等方面内容对各乡镇、部门（单位）乡村振兴分管领导、工作人员、驻村工作队（第一书记及队员）进行授课培训。计划安排闽宁资金10万元。</t>
  </si>
  <si>
    <t>组织部</t>
  </si>
  <si>
    <t>50人</t>
  </si>
  <si>
    <t>1.组织各乡镇、部门（单位）乡村振兴分管领导、工作人员、驻村工作队（第一书记及队员）50人到福建培训学习，提升基层干部乡村振兴工作能力和水平。2.邀请福州是长乐区长安村书记来原州区针对乡村治理、发展村集体经济等方面内容对各乡镇、部门（单位）乡村振兴分管领导、工作人员、驻村工作队（第一书记及队员）进行授课培训。</t>
  </si>
  <si>
    <t xml:space="preserve">1.数量指标  培训人数≥50人
 2.质量指标  培训人员合格率100%
 3.社会效益指标  培训人员满意度≥98%
 4.可持续影响指标  可持续影响时限≥1年
 5.服务对象满意度指标  受训人员满意度≥98% </t>
  </si>
  <si>
    <t>原州区乡村人才振兴农民科技教育农村劳动力素质提升培训项目</t>
  </si>
  <si>
    <t>开展农民科技教育农村劳动力素质提升培训42期，共培训2300人。</t>
  </si>
  <si>
    <t>1000元/人</t>
  </si>
  <si>
    <t>原州区部分乡镇</t>
  </si>
  <si>
    <t>42个行政村2300户、6900人（其中脱贫户、监测户540人）</t>
  </si>
  <si>
    <t>总体目标：结合当地主导特色农业产业及种养户的意愿，开展农村劳动力素质提升培训42期，培训学员2300人。
质量指标：参培人员结业率≥95%；项目验收合格率达到100%；
时效指标：项目进度达到100%，项目资金拨付率100%；  
成本指标：每人补助培训费1000元；
社会效益指标：通过培训让学员学到新技术、新方法，提高种养能力；
服务对象满意度指标：学员满意率≥90%。</t>
  </si>
  <si>
    <t>公益性岗位</t>
  </si>
  <si>
    <r>
      <rPr>
        <sz val="14"/>
        <rFont val="仿宋_GB2312"/>
        <charset val="0"/>
      </rPr>
      <t>2023</t>
    </r>
    <r>
      <rPr>
        <sz val="14"/>
        <rFont val="仿宋_GB2312"/>
        <charset val="134"/>
      </rPr>
      <t>年农村公益性岗位续建项目</t>
    </r>
  </si>
  <si>
    <t xml:space="preserve">按照农村公益性岗位补贴标准及关于印发《原州区2023年第二批乡村公益性岗位就业安置实施方案》的通知（原人社发〔2023〕109号）文件要求，为脱贫享受政策户、监测帮扶户安排805个1年期公益性岗位。其中2023年服务期限4个月（2023.09.16-2024.01.15），安排资金351.48万元，已在2023年12月底前全部支付。2024年续签服务期限8个月（2024.01.16-2024.09.15），需资金703万元。  </t>
  </si>
  <si>
    <t>1091元/月</t>
  </si>
  <si>
    <t>2024.1-2024.8</t>
  </si>
  <si>
    <t>原州区各乡镇受益人数805人</t>
  </si>
  <si>
    <t>受益人数805人 ，带动总受益人数2420人，调动群众务工的积极性和主动性。</t>
  </si>
  <si>
    <t>数量指标：805个8个月期公益性岗位。
时效指标：2024年9月底完成资金支付。
成本指标：按标准完成补助资金发放共计703万元。
社会效益指标：受益人数805人。
服务对象满意度指标：受益人口满意度大于90%。</t>
  </si>
  <si>
    <r>
      <rPr>
        <sz val="14"/>
        <rFont val="仿宋_GB2312"/>
        <charset val="0"/>
      </rPr>
      <t>2024</t>
    </r>
    <r>
      <rPr>
        <sz val="14"/>
        <rFont val="仿宋_GB2312"/>
        <charset val="134"/>
      </rPr>
      <t>年农村公益性岗位项目</t>
    </r>
  </si>
  <si>
    <r>
      <rPr>
        <sz val="14"/>
        <rFont val="仿宋_GB2312"/>
        <charset val="0"/>
      </rPr>
      <t>按照农村公益性岗位补贴标准，为脱贫享受政策户、监测帮扶户安排805</t>
    </r>
    <r>
      <rPr>
        <sz val="14"/>
        <rFont val="仿宋_GB2312"/>
        <charset val="134"/>
      </rPr>
      <t>个一年期公益性岗位，其中</t>
    </r>
    <r>
      <rPr>
        <sz val="14"/>
        <rFont val="仿宋_GB2312"/>
        <charset val="0"/>
      </rPr>
      <t>2024</t>
    </r>
    <r>
      <rPr>
        <sz val="14"/>
        <rFont val="仿宋_GB2312"/>
        <charset val="134"/>
      </rPr>
      <t>年服务期</t>
    </r>
    <r>
      <rPr>
        <sz val="14"/>
        <rFont val="仿宋_GB2312"/>
        <charset val="0"/>
      </rPr>
      <t>4</t>
    </r>
    <r>
      <rPr>
        <sz val="14"/>
        <rFont val="仿宋_GB2312"/>
        <charset val="134"/>
      </rPr>
      <t>个月，</t>
    </r>
    <r>
      <rPr>
        <sz val="14"/>
        <rFont val="仿宋_GB2312"/>
        <charset val="0"/>
      </rPr>
      <t>2025</t>
    </r>
    <r>
      <rPr>
        <sz val="14"/>
        <rFont val="仿宋_GB2312"/>
        <charset val="134"/>
      </rPr>
      <t>年服务期</t>
    </r>
    <r>
      <rPr>
        <sz val="14"/>
        <rFont val="仿宋_GB2312"/>
        <charset val="0"/>
      </rPr>
      <t>8</t>
    </r>
    <r>
      <rPr>
        <sz val="14"/>
        <rFont val="仿宋_GB2312"/>
        <charset val="134"/>
      </rPr>
      <t>个月。</t>
    </r>
  </si>
  <si>
    <t>1183元/月</t>
  </si>
  <si>
    <t>2024.9-2025.8</t>
  </si>
  <si>
    <t>数量指标：805个一年期公益性岗位。
时效指标：2024年9月16日完成总人数100%。
成本指标：按标准完成补助资金发放共计381万元。
社会效益指标：受益人数805人。
服务对象满意度指标：受益人口满意度大于90%。</t>
  </si>
  <si>
    <t>三</t>
  </si>
  <si>
    <t>乡村建设行动</t>
  </si>
  <si>
    <t>农村基础设施</t>
  </si>
  <si>
    <t>农村道路建设</t>
  </si>
  <si>
    <t>2023年三营镇安和村产业道路建设项目</t>
  </si>
  <si>
    <t>原审批发[2023]67号批复建设，2023年安排资金261万元。年终支付261万元。2024年续建路面、排水及交安工程，安排资金100万元。项目路线全长3.451公里，沥青混凝土路面。</t>
  </si>
  <si>
    <t>2023年4月-2024年12月</t>
  </si>
  <si>
    <t>住房城乡建设和交通局</t>
  </si>
  <si>
    <t>安和村及周边534农户2412人受益（其中脱贫户255户1185人，监测对象9户17人）</t>
  </si>
  <si>
    <t>完善基础设施，保障群众安全出行。</t>
  </si>
  <si>
    <t>总目标：通过修建道路3.451公里，方便农业产业生产
质量指标：项目工程验收合格率为100%；
时效指标：项目工程完成及时率为100%；
项目成本指标：587.01万元；
社会效益指标：受益人数2412人；
可持续影响指标：新建公路列养率为100%；
服务对象满意度指标：项目区人口满意度为95%。</t>
  </si>
  <si>
    <t>2023年彭堡镇申庄村产业道路建设项目</t>
  </si>
  <si>
    <t>原审批发[2023]68号批复建设，2023年安排资金226万元。年终支付193万元，结转33万元。2024年续建路面、排水及交安工程，安排资金50万元。项目路线全长2.698公里水泥混凝土路面。</t>
  </si>
  <si>
    <t>申庄村</t>
  </si>
  <si>
    <t>申庄村63农户271人受益（其中脱贫户11户39人，监测对象4户16人）</t>
  </si>
  <si>
    <t>总目标：通过修建道路2.698公里，
质量指标：项目工程验收合格率为100%；
时效指标：项目工程完成及时率为100%；
项目成本指标：505.27万元；
社会效益指标：受益人数271人；
可持续影响指标：新建公路列养率为100%；
服务对象满意度指标：项目区人口满意度为95%。</t>
  </si>
  <si>
    <t>官厅镇官厅村二组、三组村道</t>
  </si>
  <si>
    <t>原审批发[2023]76号批复建设，2023年安排资金120万元。年终支付120万元。2024年续建路面、排水及交安工程，安排资金220万元。项目路线全长2.746公里，沥青混凝土路面。</t>
  </si>
  <si>
    <t>官厅镇</t>
  </si>
  <si>
    <t>2023年5月-2024年5月</t>
  </si>
  <si>
    <t>官厅村64农户264人受益（其中脱贫户54户216人，监测对象3户10人）</t>
  </si>
  <si>
    <t>总目标：通过道路2.746公里，方便群众生产生活出行
质量指标：项目工程验收合格率为100%；
时效指标：项目工程完成及时率为100%；
项目成本指标：501.84万元；
社会效益指标：受益人数264人；
可持续影响指标：新建公路列养率为100%；
服务对象满意度指标：项目区人口满意度为95%。</t>
  </si>
  <si>
    <t>头营镇石羊子至张崖农村公路</t>
  </si>
  <si>
    <t>原审批发[2023]89号批复建设，2023年安排资金240万元。年终支付240万元。2024年续建路面、排水及交安工程，安排资金700万元。项目路线全长8.343公里，水泥混凝土路面。</t>
  </si>
  <si>
    <t>头营镇</t>
  </si>
  <si>
    <t>2023年6月-2024年5月</t>
  </si>
  <si>
    <t>石羊村900农户3520人受益（其中脱贫户105户354人，监测对象13户33人），张崖村270农户690人受益（其中脱贫户40户124人，监测对象6户7人）</t>
  </si>
  <si>
    <t>总目标：通过完成道路8.343公，方便群众生产生活出行；
质量指标：项目工程验收合格率为100%；
时效指标：项目工程完成及时率为100%；
项目成本指标：1405.63万元；
社会效益指标：受益人数4210人；
可持续影响指标：新建公路列养率为100%；
服务对象满意度指标：项目区人口满意度为95%。</t>
  </si>
  <si>
    <t>开城至黑刺沟村道建设项目</t>
  </si>
  <si>
    <t>原审批发[2023]115号批复建设，2023年安排资金190万元。年终支付190万元。2024年续建路面、排水及交安工程，安排资金270万元。项目路线全长4.126公里，水泥混凝土路面。</t>
  </si>
  <si>
    <t>开城镇黑刺沟村</t>
  </si>
  <si>
    <t>2023年7月-2024年10月</t>
  </si>
  <si>
    <t>开城村650农户2185人受益（其中脱贫户217户743人，监测对象15户56人），黑刺沟村150农户416人受益（其中脱贫户62户165人，监测对象3户7人）</t>
  </si>
  <si>
    <t>总目标：通过完成道路4.126公里，从而保障了沿线群众的生产生活的出行安全和交通畅通。
质量指标：项目工程验收合格率为100%；
时效指标：项目工程完成及时率为100%；
项目成本指标：581.04万元；
社会效益指标：受益人数2601人；
可持续影响指标：新建公路列养率为100%；
服务对象满意度指标：项目区人口满意度为95%。</t>
  </si>
  <si>
    <t>明堡新村道路及给排水改造工程</t>
  </si>
  <si>
    <t>原审批发【2023】2号批复建设，2023年安排资金430万，支付430万，2024年安排345.88万元，主要建设内容：人行道5.76千平米及附属工程。项目路线全长1.141公里，2023年建设内容：道路硬化8.474千平米，新建DN160给水管道720米，DN125给水管道144米，雨水管道430米，污水道107米，雨水井66座，检查井51座。</t>
  </si>
  <si>
    <t>原州区明堡新村</t>
  </si>
  <si>
    <t>2022年12月-2023年11月</t>
  </si>
  <si>
    <t>原州区明堡新村有居民522户，受益人口1827人</t>
  </si>
  <si>
    <t>总目标：通过硬化道路8.474千平米，人行道5.76千平米，新建DN160给水管道720米，DN125给水管道144米，雨水管道430米，污水道107米，雨水井66座，检查井51座，从而保障了沿线群众的生产生活的出行安全和交通畅通。
数量指标：完成道路1.141258公里，人行道5760平方米，给排水管道1401米，检查井51座，雨水井66座；                                                     质量指标：项目工程验收合格率为100%；
时效指标：项目工程完成及时率为100%；
项目成本指标：773万元；
社会效益指标：受益人数1827人；
服务对象满意度指标：项目区人口满意度为90%。</t>
  </si>
  <si>
    <t>2023年农村联户道路硬化工程</t>
  </si>
  <si>
    <t>原州区审批局《关于原州区2023年农村联户道路硬化工程初步设计的批复》（原审批发〔2023〕109号）,2023年实际支付资金8998467.76元。2024年继续完成2.5/3米联户道路水泥砼路面及附属工程边沟排水渠，2024年安排中央衔接资金3598万元。路线分布于原州区头营镇、彭堡镇，河川乡，黄铎堡，中河乡，张易镇，三营镇，开城镇等8个乡镇，57个村庄。新建道路宽2.5/3米联户道路114公里水泥砼路面及附属工程边沟排水渠，项目建设期为2023年6月-2024年10月，该工程概算总投资4714.65万元。2023年完成道路硬化109公里，完成边沟排水渠6456米。2023年安排中央衔接资金900万元，由于工程未结束没有结算。</t>
  </si>
  <si>
    <t>2023年6月-2024年10月</t>
  </si>
  <si>
    <t>11个乡镇6200农户31280人受益</t>
  </si>
  <si>
    <t>总目标：通过新建联户道路114公里，进一步保障了沿线群众的生产生活的出行安全和交通畅通。
质量指标：项目工程验收合格率为100%；
时效指标：项目工程完成及时率为100%；
项目成本指标；指标值4714.65万元；
社会效益指标：受益人数31280人；
可持续影响指标：使用年限10年；
服务对象满意度指标：项目区人口满意度为96%。</t>
  </si>
  <si>
    <t>原州区2023年公路生命防护设施完善工程</t>
  </si>
  <si>
    <t>原审批发[2023]186号批复建设，2023年安排资金250万元。年终支付250万元。2024年续建安装波形梁防护栏、警示牌、减速带、爆闪灯等。其中安排中央衔接资金300元行业部门资金1678万元。项目安装波形梁护栏237.376公里，加密警示柱7517根，减速带、爆闪灯等。</t>
  </si>
  <si>
    <t>各乡镇</t>
  </si>
  <si>
    <t>2023年10月-2024年7月</t>
  </si>
  <si>
    <t>11个乡镇57800农户186000人受益（其中脱贫户3000户13500人，监测对象400户1760人）</t>
  </si>
  <si>
    <t>总目标：安装波形梁防护栏237公里、70公里警示桩、3500平方米标线及减速带，确保平群众生产生活出行的安全性；
质量指标：项目工程验收合格率为100%；
时效指标：项目工程完成及时率为100%；
社会效益指标：受益人数186000人；
服务对象满意度指标：项目区人口满意度为85%。</t>
  </si>
  <si>
    <t>原州区2023年农村道路路面改造工程</t>
  </si>
  <si>
    <t>原审批发[2024]10号批复建设，2023年安排资金250万元。年终未支付，剩余250万元。2024年续建80.258公里的路基、路面维修工程等。其中安排中央衔接资金300元行业部门资金922万元。完成原州区境内Y202中曹路等16条农村道路路况提升，主要包括路基、路面维修等。</t>
  </si>
  <si>
    <t>6个乡镇</t>
  </si>
  <si>
    <t>6个乡镇9800农户39200人受益</t>
  </si>
  <si>
    <t>总目标：完成农村道路85公里的路基、路面维修等，确保群众生产生活出行的安全性；
质量指标：项目工程验收合格率为100%；
时效指标：项目工程完成及时率为100%；
社会效益指标：受益人数39200人；
服务对象满意度指标：项目区人口满意度为95%。</t>
  </si>
  <si>
    <t>原州区2023官厅镇薛庄村乡村振兴示范村建设项目</t>
  </si>
  <si>
    <t>原州区审批局《关于原州区2023年官厅镇薛庄村乡村振兴示范村建设项目（道路建设工程）初步设计的批复》（原审批发〔2023〕224号）、（广场及配套设施工程）初步设计的批复》（原审批发〔2023〕223号）,2023年中央衔接资金已到位250万元，2024年安排资金1000万元.原州区境内薛庄村，建设内容：道路建设全长2010.42米；广场硬化13084平方米。</t>
  </si>
  <si>
    <t>2023年10月-2025年10月</t>
  </si>
  <si>
    <t>薛庄及周边村庄766农户2086人受益（其中脱贫户30户136人，监测对象12户52人）</t>
  </si>
  <si>
    <t>总目标：建设道路2010米、防腐木栈道1444平方米、休息平台100平方米、建设广场一处12767.13平方米、车厢室内改造317平方米等。
质量指标：项目工程验收合格率为100%；
时效指标：项目工程完成及时率为100%；
项目成本指标；指标值1510万元；
社会效益指标：受益人数2086人；
可持续影响指标：使用年限10年；
服务对象满意度指标：项目区人口满意度为96%。</t>
  </si>
  <si>
    <t>2023年农村道路维修工程</t>
  </si>
  <si>
    <t>原审批发〔2023〕60号批复建设，2023年安排资金1607万元。年终未支付1607万元。2024年续建39.19公里的沥青路面同步碎石封层工程等。2024年安排资金1500万元，其中中央衔接资金500万元，行业部门资金1000万元。完成原州区中黑路等35条154.798公里农村道路路况提升，主要包括路基、路面维修，同步碎石封层等。</t>
  </si>
  <si>
    <t>2023年-2024年</t>
  </si>
  <si>
    <t>7100户/22000人</t>
  </si>
  <si>
    <t>数量指标：通过维修农村道路里程150公里,方便群众生产生活出行。
质量指标：项目工程验收合格率为100%；
时效指标：项目工程完成及时率为100%；
项目成本指标：指标值1819万元；
社会效益指标：受益人数22000人；
服务对象满意度指标：项目区人口满意度为85%。</t>
  </si>
  <si>
    <t>2024年农村联户道路硬化工程</t>
  </si>
  <si>
    <t>硬化宽2.5\3米农村联户道路150公里及附属工程边沟排水渠</t>
  </si>
  <si>
    <t>2024.3-2025.10</t>
  </si>
  <si>
    <t>11个乡镇11200农户55000人受益</t>
  </si>
  <si>
    <t>总目标：通过新建联户道路150公里，进一步保障了沿线群众的生产生活的出行安全和交通畅通。
质量指标：项目工程验收合格率为100%；
时效指标：项目工程完成及时率为100%；
项目成本指标；指标值4714.65万元；
社会效益指标：受益人数55000人；
可持续影响指标：使用年限10年；
服务对象满意度指标：项目区人口满意度为96%。</t>
  </si>
  <si>
    <t>原州区2024年农村道路交通安全隐患治理工程</t>
  </si>
  <si>
    <t>维修道路路基、路面、涵洞、边沟、排水等</t>
  </si>
  <si>
    <t>11个乡镇2500农户10000人受益</t>
  </si>
  <si>
    <t>总目标：通过治理道路安全隐患374处，处治水毁隐204处，保障了沿线群众的生产生活的出行安全和交通畅通。
质量指标：项目工程验收合格率为100%；
时效指标：项目工程完成及时率为100%；
项目成本指标；指标值1000万元；
社会效益指标：受益人数10000人；
服务对象满意度指标：项目区人口满意度为85%。</t>
  </si>
  <si>
    <t>原州区三营镇鸦儿沟至安和产业园区道路建设项目</t>
  </si>
  <si>
    <t>项目位于原州区境三营镇境内，为产业园区道路，路线全长10公里，路基宽度为6.5米，路面宽度为6.0米。采用沥青混凝土路面。</t>
  </si>
  <si>
    <t>鸦儿沟村、安和村</t>
  </si>
  <si>
    <t>2024年-2025年</t>
  </si>
  <si>
    <t>安和村534农户2400人受益（其中脱贫户255户1170人，监测对象9户40人），鸦儿沟村1163农户4469人受益（其中脱贫户259户929人，监测对象2户6人）</t>
  </si>
  <si>
    <t>总目标：通过修建园区道路10公里，方便农业产业生产
质量指标：项目工程验收合格率为100%；
时效指标：项目工程完成及时率为100%；
项目成本指标：1700万元；
社会效益指标：受益人数6869人；
可持续影响指标：新建公路列养率为100%；
服务对象满意度指标：项目区人口满意度为95%。</t>
  </si>
  <si>
    <t>原州区张易镇黄堡至高山村道建设项目</t>
  </si>
  <si>
    <t>路线全长5公里，路基宽度为6.5m，路面宽度为6.0m，采用水泥混凝土路面。</t>
  </si>
  <si>
    <t>黄堡村、闫关村</t>
  </si>
  <si>
    <t>黄堡村906农户3863人受益（其中脱贫户548户2400人，监测对象11户38人），闫关村524农户2105人受益（其中脱贫户340户1383人，监测对象60户232人）</t>
  </si>
  <si>
    <t>总目标：通过修建道路5公里，方便群众生产生活出行
质量指标：项目工程验收合格率为100%；
时效指标：项目工程完成及时率为100%；
项目成本指标：800万元；
社会效益指标：受益人数5968人；
可持续影响指标：新建公路列养率为100%；
服务对象满意度指标：项目区人口满意度为95%。</t>
  </si>
  <si>
    <t>原州区头营镇胡大堡至南屯村道建设项目</t>
  </si>
  <si>
    <t>路线全长7公里，路基宽度为6.5m，路面宽度为6.0m，采用沥青混凝土路面。</t>
  </si>
  <si>
    <t>胡大堡、南屯</t>
  </si>
  <si>
    <t>胡大堡村839农户2108人受益（其中脱贫户28户109人，监测对象2户5人），南屯村770农户2127人受益（其中脱贫户58户229人，监测对象3户8人）</t>
  </si>
  <si>
    <t>总目标：通过修建道路7公里，方便群众生产生活出行
质量指标：项目工程验收合格率为100%；
时效指标：项目工程完成及时率为100%；
项目成本指标：1200万元；
社会效益指标：受益人数4235人；
可持续影响指标：新建公路列养率为100%；
服务对象满意度指标：项目区人口满意度为95%。</t>
  </si>
  <si>
    <t>原州区官厅镇郑磨至沙窝村道建设项目</t>
  </si>
  <si>
    <t>路线全长2.15公里，路基宽度为7.5m，路面宽度为6.0m，采用混凝土路面。</t>
  </si>
  <si>
    <t>郑磨及沙窝村710农户2100人受益（其中脱贫20户76人，监测对象8户30人）</t>
  </si>
  <si>
    <t>总目标：通过修建道路2.15公里，从而保障了沿线群众的生产生活的出行安全和交通畅通。
质量指标：项目工程验收合格率为100%；
时效指标：项目工程完成及时率为100%；
项目成本指标：540万元；
社会效益指标：受益人数2100人；
可持续影响指标：新建公路列养率为100%；
服务对象满意度指标：项目区人口满意度为95%。</t>
  </si>
  <si>
    <t>桥梁建设</t>
  </si>
  <si>
    <t>原州区中河乡硝口至高庄公路上店河桥危桥改造工程</t>
  </si>
  <si>
    <t>改建1孔20米预应力空心板桥，桥梁总长26米</t>
  </si>
  <si>
    <t>上店村</t>
  </si>
  <si>
    <t>上店村及周边400农户5000人受益</t>
  </si>
  <si>
    <t>总目标：通过实施硝高路上店河桥（K5+253）四类危桥改造工程，保障了沿线群众的生产生活的出行安全和交通畅通。
质量指标：项目工程验收合格率为100%；
时效指标：项目工程完成及时率为100%；
项目成本指标；指标值500万元；
社会效益指标：受益人数5000人；
服务对象满意度指标：项目区人口满意度为95%。</t>
  </si>
  <si>
    <t>原州区张易镇至上滩公路北河桥危桥改造工程</t>
  </si>
  <si>
    <t>改建3孔16米预应力空心板桥，桥梁总长54米</t>
  </si>
  <si>
    <t>张易村</t>
  </si>
  <si>
    <t>张易村及周边商户，5000农户10000人受益</t>
  </si>
  <si>
    <t>总目标：通过实施张上路北河桥（K0+200)四类危桥改造工程，保障了沿线群众的生产生活的出行安全和交通畅通。
质量指标：项目工程验收合格率为100%；
时效指标：项目工程完成及时率为100%；
项目成本指标；指标值800万元；
社会效益指标：受益人数10000人；
服务对象满意度指标：项目区人口满意度为95%。</t>
  </si>
  <si>
    <t>清水河流域河谷川道区国土综合整治（薛庄、乔洼村庄整治生态修复）项目</t>
  </si>
  <si>
    <t>修建村庄主干道5.5公里，道路两侧改造区域各3米；村庄内部路2.5公里，路两侧改造区域各2米；改造村庄重要节点多处65公顷（975亩），项目建设内容包括土建工程、土方工程、绿化工程、灌溉工程、养护工程等。</t>
  </si>
  <si>
    <t>官厅镇薛庄、乔洼村</t>
  </si>
  <si>
    <t>脱贫户20户、65人</t>
  </si>
  <si>
    <t>项目实施后可显著改善项目区及周边地区的生态环境。工程建设中增加农民就业机会，提高农民收入。</t>
  </si>
  <si>
    <t>数量指标：修建村庄主干道5.5公里，道路两侧改造区域各3米；村庄内部路2.5公里，路两侧改造区域各2米；改造村庄重要节点多处65公顷（975亩），项目建设内容包括土建工程、土方工程、绿化工程、灌溉工程、养护工程等。
质量指标：项目验收合格率100%，工程质量合格；
时效指标：2024年底完成总工程量的100%；
成本指标：完成投资1022万元；
社会效益指标：受益人数20户、65人；
服务对象满意度指标：受益人口满意度85%。</t>
  </si>
  <si>
    <t>原州区重点林区生产道路建设项目</t>
  </si>
  <si>
    <t>批复：原审批发〔2023〕39号，批复资金1458.77万元，2023年完成生产道路50.243千米；到位资金300万元，已全部支付。2024年计划完成生产道路18.633千米；安排资金378万元。在青石、东马场、叠叠沟、红庄、赵千户、沈河6个林场重点林区建设生产道路。采用天然砂砾路面，路基宽度4.5m，路面宽度4m。</t>
  </si>
  <si>
    <t>青石等6个林场</t>
  </si>
  <si>
    <t>受益人数14户、45人</t>
  </si>
  <si>
    <t>项目建设可以有方便营林护林，提高森林防火应变能力，促进区域经济的发展；且项目建设需要大量的劳动投入，为当地群众增加了就业机会，增加农民收入。</t>
  </si>
  <si>
    <t>数量指标：在重点林区建设生产道路68.876千米；
质量指标：项目验收合格率100%，工程质量合格；
时效指标：2024年底工程进度100%；
成本指标：项目总投资1078万元；
社会效益指标：受益人数14户、45人；
服务对象满意度指标：受益人口满意度85%。</t>
  </si>
  <si>
    <t>固原市原州区2024年地质灾害综合治理项目（一期）</t>
  </si>
  <si>
    <t>对原州区张易镇、河川乡、开城镇、中河乡、黄铎堡镇5个乡镇9个村，共11处地质灾害隐患点实施治理。主要建设内容有削坡减载、锚杆格构、挡土墙、防护栏、截排水工程、废弃窑洞夯填、绿化等工程。主要工程量：土方工程37300立方米，锚杆格构560平方米，挡土墙1405米，防护栏120米，截排水沟3034米，窑洞夯填4310立方米，绿化1674平方米。</t>
  </si>
  <si>
    <t>张易镇、河川乡、开城镇、中河乡、黄铎堡镇</t>
  </si>
  <si>
    <t>受益人数60户、253人</t>
  </si>
  <si>
    <t>项目建成后，对可能引发的滑坡、崩塌地质灾害实施了防治措施，可减轻灾害对人民群众生命财产的威胁。</t>
  </si>
  <si>
    <t>数量指标：对11处地质灾害崩塌隐患点实施工程治理；                                         质量指标：项目验收合格率100%，工程质量合格；
时效指标：2024年底完成总工程量的100%；
成本指标：总投资874万元；
社会效益指标：受益人数60户、253人；
服务对象满意度指标：受益人口满意度85%。</t>
  </si>
  <si>
    <t>固原市原州区2024年地质灾害综合治理项目（二期）</t>
  </si>
  <si>
    <t>对原州区张易镇、官厅镇、河川乡、开城镇、中河乡、头营镇、黄铎堡镇、炭山乡8个乡镇17个村，共23处地质灾害隐患点进行工程治理，主要建设内容有削坡减载、挡土墙、防护栏、截排水工程、废弃窑洞夯填、绿化等工程。主要工程量：土方工程30600 立方米，挡土墙1235米，防护栏165米，截排水沟2470米，废弃窑洞夯填5270立方米，绿化1094平方米。</t>
  </si>
  <si>
    <t>张易镇、官厅镇、河川乡、开城镇、中河乡、头营镇、黄铎堡镇、炭山乡</t>
  </si>
  <si>
    <t>受益人数47户、172人</t>
  </si>
  <si>
    <t>数量指标：对23处地质灾害崩塌隐患点实施工程治理；                                         质量指标：项目验收合格率100%，工程质量合格；
时效指标：2024年底完成总工程量的100%；
成本指标：总投资669万元；
社会效益指标：受益人数47户、172人；
服务对象满意度指标：受益人口满意度85%。</t>
  </si>
  <si>
    <t>原州区2023年地质灾害治理项目</t>
  </si>
  <si>
    <r>
      <rPr>
        <sz val="14"/>
        <rFont val="仿宋_GB2312"/>
        <charset val="134"/>
      </rPr>
      <t>批复：原审批发〔2023〕82号，批复资金2618.36万元。2023年完成削坡减载、开挖土方工程量163425立方米，修建挡土墙5390米。到位整合资金300万元，到位中央资金1000万元，已全部支付。2024年计划完成对张易镇、寨科乡、官厅镇、河川乡、开城镇、中河乡、头营镇、黄铎堡镇、彭堡镇、炭山乡10个乡镇65处地质灾害隐患点进行治理，主要建设内容有削坡减载、挡土墙、防护栏、截排水工程、废弃窑洞夯填、绿化等工程。主要工程量：土方工程 116435</t>
    </r>
    <r>
      <rPr>
        <sz val="14"/>
        <rFont val="方正书宋_GBK"/>
        <charset val="134"/>
      </rPr>
      <t>㎡</t>
    </r>
    <r>
      <rPr>
        <sz val="14"/>
        <rFont val="仿宋_GB2312"/>
        <charset val="134"/>
      </rPr>
      <t>，混凝土挡土墙 4800m，防护栏 1103m，截排水沟13152m，废弃窑洞夯填 20285m3，绿化植树2671株。</t>
    </r>
  </si>
  <si>
    <t>张易乡    开城镇   彭堡镇   河川乡   官厅镇   寨科乡</t>
  </si>
  <si>
    <t>受益人数180户、806人</t>
  </si>
  <si>
    <t>项目建成后，对可能引发的滑坡、崩塌地质灾害实施了防治措施，可减轻灾害对人民群众生命财产的威胁，实现了良好的生态环境。</t>
  </si>
  <si>
    <t>数量指标：实施地质灾害险点治理65处；土方工程 116435 m3，混凝土挡土墙 4800m，防护栏 1103m，截排水沟13152m，废弃窑洞夯填 20285m3，绿化植树2671株。
质量指标：项目验收合格率100%，工程质量合格；
时效指标：2024年底完成总工程量的100%；
成本指标：总投资2042万元；
社会效益指标：受益人数180户、806人；
服务对象满意度指标：受益人口满意度85%。</t>
  </si>
  <si>
    <t>村庄规划编制</t>
  </si>
  <si>
    <t>原州区“多规合一”实用性村庄规划编制项目</t>
  </si>
  <si>
    <t>2023年到位整合资金700万元，已全部支付。完成11个乡镇138个村“多规合一”实用性村庄规划编制及批复。</t>
  </si>
  <si>
    <t>丰泽等138个村</t>
  </si>
  <si>
    <t>受益人数为丰泽等村村民</t>
  </si>
  <si>
    <t>合理优化村庄布局，改善农村人居环境、全面推进乡村振兴。</t>
  </si>
  <si>
    <t>数量指标：完成11个乡镇138个村“多规合一”实用性村庄规划编制及批复；
质量指标：项目验收合格率100%，工程质量合格；
时效指标：2024年底完成总工程量的100%；
成本指标：完成投资1611万元；
社会效益指标：为产业发展和基础设施建设打好基础；
服务对象满意度指标：受益人口满意度85%。</t>
  </si>
  <si>
    <t>清水河源头六盘山森林防火通道建设项目</t>
  </si>
  <si>
    <t>在原州区重点林区修建防火通道160.78公里，采用林区公路四级标准，路面为砂石路面，设计行车速度15千米每小时，路基宽度为4.5米，路面宽为4米。</t>
  </si>
  <si>
    <t>国有林场脱贫户14户，48人</t>
  </si>
  <si>
    <t>数量指标：在原州区重点林区修建防火通道162.2公里；
质量指标：项目验收合格率100%，工程质量合格；
时效指标：2024年底工程进度50%，2025年底工程进度100%；
成本指标：项目总投资3531万元；
社会效益指标：受益人数14户、48人；
服务对象满意度指标：受益人口满意度85%。</t>
  </si>
  <si>
    <t>原州区张易镇马莲川河（张易段）河道治理基础设施建设2023年以工代赈项目</t>
  </si>
  <si>
    <t xml:space="preserve">原州区审批服务管理局于2023年8月8日通过《关于原州区张易镇马莲川河（张易段）河道治理基础设施建设2023年以工代赈示范项目初步设计的批复》（原审批发〔2023〕143号）批复该项目初步设计。2023年项目已完成河道清淤5.2公里，岸坡砌护7.68公里，修建过水路面3座，安排资金量650万元，年终结算650万元，实际支付423万元，2024年续建4.52公里岸坡砌护，2座过水路面，安排资金量183.43万元设计对马莲川河张易段进行河道整治，治理措施包括：河道疏浚、填筑护堤、岸坡砌护；根据交通和泄洪需要布置过水路面。
</t>
  </si>
  <si>
    <t>张易镇张易村</t>
  </si>
  <si>
    <r>
      <rPr>
        <sz val="14"/>
        <rFont val="仿宋_GB2312"/>
        <charset val="0"/>
      </rPr>
      <t>2023</t>
    </r>
    <r>
      <rPr>
        <sz val="14"/>
        <rFont val="仿宋_GB2312"/>
        <charset val="134"/>
      </rPr>
      <t>年</t>
    </r>
    <r>
      <rPr>
        <sz val="14"/>
        <rFont val="仿宋_GB2312"/>
        <charset val="0"/>
      </rPr>
      <t>9</t>
    </r>
    <r>
      <rPr>
        <sz val="14"/>
        <rFont val="仿宋_GB2312"/>
        <charset val="134"/>
      </rPr>
      <t>月</t>
    </r>
    <r>
      <rPr>
        <sz val="14"/>
        <rFont val="仿宋_GB2312"/>
        <charset val="0"/>
      </rPr>
      <t>-2024</t>
    </r>
    <r>
      <rPr>
        <sz val="14"/>
        <rFont val="仿宋_GB2312"/>
        <charset val="134"/>
      </rPr>
      <t>年</t>
    </r>
    <r>
      <rPr>
        <sz val="14"/>
        <rFont val="仿宋_GB2312"/>
        <charset val="0"/>
      </rPr>
      <t>9</t>
    </r>
    <r>
      <rPr>
        <sz val="14"/>
        <rFont val="仿宋_GB2312"/>
        <charset val="134"/>
      </rPr>
      <t>月</t>
    </r>
  </si>
  <si>
    <t>张易村1398户，4259人</t>
  </si>
  <si>
    <t>预设立公益性岗位3个，结合项目所需劳动技能，采取“培训+上岗”的模式，开展劳务技能培训150人。鼓励项目区群众积极参与项目建设与监督，预计带动就业150人，发放劳务报酬共计271万元，占投入以工代赈资金的33.9%，人均增收1.8万元。</t>
  </si>
  <si>
    <r>
      <rPr>
        <sz val="14"/>
        <rFont val="仿宋_GB2312"/>
        <charset val="134"/>
      </rPr>
      <t>总体目标：岸坡砌护；根据交通和泄洪需要布置过水路面</t>
    </r>
    <r>
      <rPr>
        <sz val="14"/>
        <rFont val="仿宋_GB2312"/>
        <charset val="0"/>
      </rPr>
      <t xml:space="preserve">
</t>
    </r>
    <r>
      <rPr>
        <sz val="14"/>
        <rFont val="仿宋_GB2312"/>
        <charset val="134"/>
      </rPr>
      <t>质量指标：工程合格率（</t>
    </r>
    <r>
      <rPr>
        <sz val="14"/>
        <rFont val="仿宋_GB2312"/>
        <charset val="0"/>
      </rPr>
      <t>≥100%</t>
    </r>
    <r>
      <rPr>
        <sz val="14"/>
        <rFont val="仿宋_GB2312"/>
        <charset val="134"/>
      </rPr>
      <t>）</t>
    </r>
    <r>
      <rPr>
        <sz val="14"/>
        <rFont val="仿宋_GB2312"/>
        <charset val="0"/>
      </rPr>
      <t xml:space="preserve">
</t>
    </r>
    <r>
      <rPr>
        <sz val="14"/>
        <rFont val="仿宋_GB2312"/>
        <charset val="134"/>
      </rPr>
      <t>时效指标：县级验收于</t>
    </r>
    <r>
      <rPr>
        <sz val="14"/>
        <rFont val="仿宋_GB2312"/>
        <charset val="0"/>
      </rPr>
      <t>2024</t>
    </r>
    <r>
      <rPr>
        <sz val="14"/>
        <rFont val="仿宋_GB2312"/>
        <charset val="134"/>
      </rPr>
      <t>年9月底前完成，项目总投资1019.88万元；</t>
    </r>
    <r>
      <rPr>
        <sz val="14"/>
        <rFont val="仿宋_GB2312"/>
        <charset val="0"/>
      </rPr>
      <t xml:space="preserve">
</t>
    </r>
    <r>
      <rPr>
        <sz val="14"/>
        <rFont val="仿宋_GB2312"/>
        <charset val="134"/>
      </rPr>
      <t>社会效益指标：受益人数4259人；</t>
    </r>
    <r>
      <rPr>
        <sz val="14"/>
        <rFont val="仿宋_GB2312"/>
        <charset val="0"/>
      </rPr>
      <t xml:space="preserve">
</t>
    </r>
    <r>
      <rPr>
        <sz val="14"/>
        <rFont val="仿宋_GB2312"/>
        <charset val="134"/>
      </rPr>
      <t>服务对象满意度指标：社会公众或服务对象（</t>
    </r>
    <r>
      <rPr>
        <sz val="14"/>
        <rFont val="仿宋_GB2312"/>
        <charset val="0"/>
      </rPr>
      <t>≥90%</t>
    </r>
    <r>
      <rPr>
        <sz val="14"/>
        <rFont val="仿宋_GB2312"/>
        <charset val="134"/>
      </rPr>
      <t>）</t>
    </r>
  </si>
  <si>
    <t>预计带动张易村150户</t>
  </si>
  <si>
    <t>原州区开城镇清源村等村产业设施配套2024年以工代赈项目</t>
  </si>
  <si>
    <t>1、修建乡村沥青混凝土道路9525.65米；2、铺设排水渠盖板2252.96米；3、发展高效节水灌溉附属配套180亩。</t>
  </si>
  <si>
    <t>开城镇</t>
  </si>
  <si>
    <r>
      <rPr>
        <sz val="14"/>
        <rFont val="仿宋_GB2312"/>
        <charset val="0"/>
      </rPr>
      <t>2024</t>
    </r>
    <r>
      <rPr>
        <sz val="14"/>
        <rFont val="仿宋_GB2312"/>
        <charset val="134"/>
      </rPr>
      <t>年</t>
    </r>
    <r>
      <rPr>
        <sz val="14"/>
        <rFont val="仿宋_GB2312"/>
        <charset val="0"/>
      </rPr>
      <t>3</t>
    </r>
    <r>
      <rPr>
        <sz val="14"/>
        <rFont val="仿宋_GB2312"/>
        <charset val="134"/>
      </rPr>
      <t>月</t>
    </r>
    <r>
      <rPr>
        <sz val="14"/>
        <rFont val="仿宋_GB2312"/>
        <charset val="0"/>
      </rPr>
      <t>-2024</t>
    </r>
    <r>
      <rPr>
        <sz val="14"/>
        <rFont val="仿宋_GB2312"/>
        <charset val="134"/>
      </rPr>
      <t>年</t>
    </r>
    <r>
      <rPr>
        <sz val="14"/>
        <rFont val="仿宋_GB2312"/>
        <charset val="0"/>
      </rPr>
      <t>12</t>
    </r>
    <r>
      <rPr>
        <sz val="14"/>
        <rFont val="仿宋_GB2312"/>
        <charset val="134"/>
      </rPr>
      <t>月</t>
    </r>
  </si>
  <si>
    <t>开城镇人民政府</t>
  </si>
  <si>
    <t>开城村、清源村共685农户2392人。</t>
  </si>
  <si>
    <t>预计带动农村群众40人务工，增加收入140万元。</t>
  </si>
  <si>
    <r>
      <rPr>
        <sz val="14"/>
        <rFont val="仿宋_GB2312"/>
        <charset val="134"/>
      </rPr>
      <t>总体目标：1、修建乡村沥青混凝土道路9525.65米；2、铺设排水渠盖板2252.96米；3、发展高效节水灌溉附属配套180亩。</t>
    </r>
    <r>
      <rPr>
        <sz val="14"/>
        <rFont val="仿宋_GB2312"/>
        <charset val="0"/>
      </rPr>
      <t xml:space="preserve">
</t>
    </r>
    <r>
      <rPr>
        <sz val="14"/>
        <rFont val="仿宋_GB2312"/>
        <charset val="134"/>
      </rPr>
      <t>质量指标：工程合格率（</t>
    </r>
    <r>
      <rPr>
        <sz val="14"/>
        <rFont val="仿宋_GB2312"/>
        <charset val="0"/>
      </rPr>
      <t>≥100%</t>
    </r>
    <r>
      <rPr>
        <sz val="14"/>
        <rFont val="仿宋_GB2312"/>
        <charset val="134"/>
      </rPr>
      <t>）</t>
    </r>
    <r>
      <rPr>
        <sz val="14"/>
        <rFont val="仿宋_GB2312"/>
        <charset val="0"/>
      </rPr>
      <t xml:space="preserve">
</t>
    </r>
    <r>
      <rPr>
        <sz val="14"/>
        <rFont val="仿宋_GB2312"/>
        <charset val="134"/>
      </rPr>
      <t>时效指标：县级验收于</t>
    </r>
    <r>
      <rPr>
        <sz val="14"/>
        <rFont val="仿宋_GB2312"/>
        <charset val="0"/>
      </rPr>
      <t>2024</t>
    </r>
    <r>
      <rPr>
        <sz val="14"/>
        <rFont val="仿宋_GB2312"/>
        <charset val="134"/>
      </rPr>
      <t>年12月底前完成，项目总投资574万元；</t>
    </r>
    <r>
      <rPr>
        <sz val="14"/>
        <rFont val="仿宋_GB2312"/>
        <charset val="0"/>
      </rPr>
      <t xml:space="preserve">
</t>
    </r>
    <r>
      <rPr>
        <sz val="14"/>
        <rFont val="仿宋_GB2312"/>
        <charset val="134"/>
      </rPr>
      <t>社会效益指标：受益人数2392人；</t>
    </r>
    <r>
      <rPr>
        <sz val="14"/>
        <rFont val="仿宋_GB2312"/>
        <charset val="0"/>
      </rPr>
      <t xml:space="preserve">
</t>
    </r>
    <r>
      <rPr>
        <sz val="14"/>
        <rFont val="仿宋_GB2312"/>
        <charset val="134"/>
      </rPr>
      <t>服务对象满意度指标：社会公众或服务对象（</t>
    </r>
    <r>
      <rPr>
        <sz val="14"/>
        <rFont val="仿宋_GB2312"/>
        <charset val="0"/>
      </rPr>
      <t>≥90%</t>
    </r>
    <r>
      <rPr>
        <sz val="14"/>
        <rFont val="仿宋_GB2312"/>
        <charset val="134"/>
      </rPr>
      <t>）</t>
    </r>
  </si>
  <si>
    <t>修改</t>
  </si>
  <si>
    <t>原州区炭山乡道路安全综合治理2024年以工代赈项目</t>
  </si>
  <si>
    <r>
      <rPr>
        <sz val="14"/>
        <rFont val="仿宋_GB2312"/>
        <charset val="134"/>
      </rPr>
      <t>修建古湾、南坪、炭山等7个村乡村道路，建设内容：新建排水边沟9.01公里，水毁填土方115252m</t>
    </r>
    <r>
      <rPr>
        <sz val="14"/>
        <rFont val="方正书宋_GBK"/>
        <charset val="0"/>
      </rPr>
      <t>³</t>
    </r>
    <r>
      <rPr>
        <sz val="14"/>
        <rFont val="仿宋_GB2312"/>
        <charset val="134"/>
      </rPr>
      <t>。新建道路安全防护墙2.55公里。其中：张套村0.436公里，石湾村0.430公里，南坪村0.399公里，新山村300米，古湾村0.480公里，炭山村0.505公里，水泥混凝土路面2296</t>
    </r>
    <r>
      <rPr>
        <sz val="14"/>
        <rFont val="方正书宋_GBK"/>
        <charset val="134"/>
      </rPr>
      <t>㎡</t>
    </r>
    <r>
      <rPr>
        <sz val="14"/>
        <rFont val="仿宋_GB2312"/>
        <charset val="134"/>
      </rPr>
      <t>；线外涵102米；拦水带12米；钢筋混凝土圆管涵2道12米。</t>
    </r>
  </si>
  <si>
    <t>张套村、石湾村、南坪村、新山村、古湾村、炭山村、</t>
  </si>
  <si>
    <t>炭山乡人民政府</t>
  </si>
  <si>
    <t>炭山村361人（其中脱贫户69户262人，监测对象32户99人）；古湾村924人（其中脱贫户212户811人，监测对象30户113人）；南坪村1181人（其中脱贫户254户981人，监测对象44户200人）；石湾村1029人（其中脱贫户212户855人，监测对象41户174人）；新山村298人（其中脱贫户74户277人，监测对象7户21人）；张套村274人（其中脱贫户50户205人，监测对象15户69人）</t>
  </si>
  <si>
    <t>预计带动农村群众75人务工，增加收入120万元。</t>
  </si>
  <si>
    <r>
      <rPr>
        <sz val="14"/>
        <rFont val="仿宋_GB2312"/>
        <charset val="134"/>
      </rPr>
      <t>总体目标：修建古湾、南坪、炭山等7个村乡村道路，建设内容：新建排水边沟9.01公里，水毁填土方115252m</t>
    </r>
    <r>
      <rPr>
        <sz val="14"/>
        <rFont val="方正书宋_GBK"/>
        <charset val="0"/>
      </rPr>
      <t>³</t>
    </r>
    <r>
      <rPr>
        <sz val="14"/>
        <rFont val="仿宋_GB2312"/>
        <charset val="134"/>
      </rPr>
      <t>。新建道路安全防护墙2.55公里。其中：张套村0.436公里，石湾村0.430公里，南坪村0.399公里，新山村300米，古湾村0.480公里，炭山村0.505公里，水泥混凝土路面2296</t>
    </r>
    <r>
      <rPr>
        <sz val="14"/>
        <rFont val="方正书宋_GBK"/>
        <charset val="134"/>
      </rPr>
      <t>㎡</t>
    </r>
    <r>
      <rPr>
        <sz val="14"/>
        <rFont val="仿宋_GB2312"/>
        <charset val="134"/>
      </rPr>
      <t>；线外涵102米；拦水带12米；钢筋混凝土圆管涵2道12米。
质量指标：工程合格率（≥100%）
时效指标：县级验收于2024年12月底前完成，项目总投资579万元；
社会效益指标：受益人数3067人；
服务对象满意度指标：社会公众或服务对象（≥90%）</t>
    </r>
  </si>
  <si>
    <t>原州区三营镇赵寺村产业发展基础设施 2024 年以工代赈项目</t>
  </si>
  <si>
    <t>该项目预算总投资400万元，其中400万为中央财政资金，建设内容：农村中小型交通基础设施和水利基础设施，包括新建硬化道路 4500m，宽度 3.5m；维修改造灌溉 U 型渠主渠长度 5000m，支渠长度 5000m。</t>
  </si>
  <si>
    <t>三营镇赵寺村</t>
  </si>
  <si>
    <r>
      <rPr>
        <sz val="14"/>
        <rFont val="仿宋_GB2312"/>
        <charset val="134"/>
      </rPr>
      <t>赵寺村</t>
    </r>
    <r>
      <rPr>
        <sz val="14"/>
        <rFont val="仿宋_GB2312"/>
        <charset val="0"/>
      </rPr>
      <t>289</t>
    </r>
    <r>
      <rPr>
        <sz val="14"/>
        <rFont val="仿宋_GB2312"/>
        <charset val="134"/>
      </rPr>
      <t>户</t>
    </r>
    <r>
      <rPr>
        <sz val="14"/>
        <rFont val="仿宋_GB2312"/>
        <charset val="0"/>
      </rPr>
      <t>903</t>
    </r>
    <r>
      <rPr>
        <sz val="14"/>
        <rFont val="仿宋_GB2312"/>
        <charset val="134"/>
      </rPr>
      <t>人（其中脱贫户140户420人，监测对象3户12人）</t>
    </r>
  </si>
  <si>
    <t>预计带动农村群众77人务工，增加收入140万元。</t>
  </si>
  <si>
    <t>总体目标：新建硬化道路 4500m，宽度 3.5m；维修改造灌溉 U 型渠主渠长度 5000m，支渠长度 5000m。。
质量指标：工程合格率（≥100%）
时效指标：县级验收于2024年12月底前完成，项目总投资579万元；
社会效益指标：受益人数903人；
服务对象满意度指标：社会公众或服务对象（≥90%）</t>
  </si>
  <si>
    <t>原州区三营镇甘沟村等农村道路建设2024 年以工代赈项目</t>
  </si>
  <si>
    <t>1.新建农村混凝土硬化路 1442.3 米，其中 742.3 米路宽 5 米、700 米路宽 3 米；2.新建沥青混凝土路面 4019.5 米；3.设置混凝土过路管涵 11 道。</t>
  </si>
  <si>
    <t>三营镇甘沟村</t>
  </si>
  <si>
    <t>甘沟村389户1269人</t>
  </si>
  <si>
    <t>预计带动农村群众65人务工，增加收入140万元。</t>
  </si>
  <si>
    <t>总体目标：1.新建农村混凝土硬化路 1442.3 米，其中 742.3 米路宽 5 米、700 米路宽 3 米；2.新建沥青混凝土路面 4019.5 米；3.设置混凝土过路管涵 11 道。
质量指标：工程合格率（≥100%）
时效指标：县级验收于2024年12月底前完成，项目总投资579万元；
社会效益指标：受益人数人；
服务对象满意度指标：社会公众或服务对象（≥90%）</t>
  </si>
  <si>
    <t>新增</t>
  </si>
  <si>
    <t>原州区中河乡黄沟村基础设施提升2024年以工代赈项目</t>
  </si>
  <si>
    <t>对黄沟村1组2组排水沟进行治理，治理长度3.15公里；河东侧新建混凝土硬化道路3条，共计2.06公里，路面宽3.5米；新建混凝土管涵及过水路面。具体规模如下：1.混凝土硬化路2.06公里；2.混凝土管涵52.5米；3.过水路面（宽5米）90米；4.沟道砌护治理长度3.15公里</t>
  </si>
  <si>
    <t>中河乡黄沟村</t>
  </si>
  <si>
    <r>
      <rPr>
        <sz val="14"/>
        <rFont val="仿宋_GB2312"/>
        <charset val="134"/>
      </rPr>
      <t>2024</t>
    </r>
    <r>
      <rPr>
        <sz val="14"/>
        <rFont val="仿宋_GB2312"/>
        <charset val="0"/>
      </rPr>
      <t>年</t>
    </r>
    <r>
      <rPr>
        <sz val="14"/>
        <rFont val="仿宋_GB2312"/>
        <charset val="134"/>
      </rPr>
      <t>3</t>
    </r>
    <r>
      <rPr>
        <sz val="14"/>
        <rFont val="仿宋_GB2312"/>
        <charset val="0"/>
      </rPr>
      <t>月</t>
    </r>
    <r>
      <rPr>
        <sz val="14"/>
        <rFont val="仿宋_GB2312"/>
        <charset val="134"/>
      </rPr>
      <t>-2024</t>
    </r>
    <r>
      <rPr>
        <sz val="14"/>
        <rFont val="仿宋_GB2312"/>
        <charset val="0"/>
      </rPr>
      <t>年</t>
    </r>
    <r>
      <rPr>
        <sz val="14"/>
        <rFont val="仿宋_GB2312"/>
        <charset val="134"/>
      </rPr>
      <t>12</t>
    </r>
    <r>
      <rPr>
        <sz val="14"/>
        <rFont val="仿宋_GB2312"/>
        <charset val="0"/>
      </rPr>
      <t>月</t>
    </r>
  </si>
  <si>
    <t>黄沟村655户2830人（其中脱贫户294户1253人）</t>
  </si>
  <si>
    <t>预计带动农村群众55人务工，增加收入138万元。</t>
  </si>
  <si>
    <t>总体目标：对黄沟村1组2组排水沟进行治理，治理长度3.15公里；河东侧新建混凝土硬化道路3条，共计2.06公里，路面宽3.5米；新建混凝土管涵及过水路面。具体规模如下：1.混凝土硬化路2.06公里；2.混凝土管涵52.5米；3.过水路面（宽5米）90米；4.沟道砌护治理长度3.15公里
质量指标：工程合格率（≥100%）
时效指标：县级验收于2024年12月底前完成，项目总投资580万元；
社会效益指标：受益人数2830人；
服务对象满意度指标：社会公众或服务对象（≥90%）</t>
  </si>
  <si>
    <t>原州区张易镇道路安全综合治理2024年中央以工代赈项目</t>
  </si>
  <si>
    <t>本工程对张易镇闫关村、大店村等15个村共计45公里的水毁乡村道路进行维修。建设内容：1.水泥混凝土路面换板及新建13548平方米；2.新建路肩墙防护路肩780米；3.维修或新增边沟4368.6米。</t>
  </si>
  <si>
    <t>张易镇闫关村等15个村</t>
  </si>
  <si>
    <t>张易镇张易村、闫关村等15个村11001户,38357人</t>
  </si>
  <si>
    <t>总体目标：1.水泥混凝土路面换板及新建13548平方米；2.新建路肩墙防护路肩780米；3.维修或新增边沟4368.6米。
质量指标：工程合格率（100%）
时效指标：县级验收于2024年12月底前完成，项目总投资550万元；
社会效益指标：受益人数38357人；
服务对象满意度指标：社会公众或服务对象（≥90%）</t>
  </si>
  <si>
    <t>农村公共服务</t>
  </si>
  <si>
    <t>中河乡“村BA”篮球场建设项目</t>
  </si>
  <si>
    <t>在中河村新建篮球场一座，闽宁资金具体建设内容为：
1.健身步道800平米，篮球场1600平米；
2.场地硬化6000平米；
3.室外给水管道241米、消防管道650米、雨水管道270米等附属设施；
4.消防水泵房200立方米。</t>
  </si>
  <si>
    <t>中河村</t>
  </si>
  <si>
    <t>教体局</t>
  </si>
  <si>
    <t xml:space="preserve">1.数量指标 贫困村综合性文化服务中心建筑面积≥8400平方米
 2.质量指标 项目验收合格率00%
 3.质量指标 贫困村综合性文化服务中心设备使用率100%
 4.社会效益指标 各类文艺活动观看人数≥20000人次
 5.服务对象满意度指标 贫困地区群众对基本公共文化服务的满意度≥98% </t>
  </si>
  <si>
    <t>姚磨村级活动阵地建设项目</t>
  </si>
  <si>
    <t>1.村委会院平铺砖320平方米；
2.党员活动室、文化活动室及便民服务大厅门窗更换160平方米；
3.篮球场地改造200平方米；
4.对阵地进行室内布设。</t>
  </si>
  <si>
    <t>44户126人</t>
  </si>
  <si>
    <t>1.质量指标 ★★★项目（工程）验收合格率100%
2.时效指标 项目（工程）完成及时率100%
3.社会效益指标 ★★★受益建档立卡贫困人口数≥126人
4.社会效益指标 带动贫困村脱贫个数≥1个
5.服务对象满意度指标 受益贫困人口满意度≥98%</t>
  </si>
  <si>
    <t>申庄村鱼菜综合种养基础补强项目</t>
  </si>
  <si>
    <t>在申庄村鱼菜综合种养基地新建道路硬化6400平方米、排水渠800米等附属工程。</t>
  </si>
  <si>
    <t>107户353人</t>
  </si>
  <si>
    <t>在申庄村鱼菜综合种养基地新建道路硬化6400平方米、排水渠800米等附属工程，带动当地农户就业。</t>
  </si>
  <si>
    <t>1.质量指标 平原区生产道路通达度 100%
2 .时效指标 项目（工程）完成及时率100%
3 .社会效益指标 ★★★受益建档立卡贫困人口数≥300人
4 .社会效益指标 带动贫困村脱贫个数≥1个
5. 服务对象满意度指标 受益贫困人口满意度≥98%</t>
  </si>
  <si>
    <t>小型农田水利设施</t>
  </si>
  <si>
    <t xml:space="preserve">2023年郭庙水库除险加固工程 </t>
  </si>
  <si>
    <t>项目批复总投资731.11万元。2023年完成水库除险加固工程57%，项目安排420万元，已结算419.6451万元，已支付419.6451万元。2024年该项目预算总投资260万元，其中行业部门260万元，建设内容：续建原州区郭庙水库除险加固工程剩余工程的43%。项目主要建设内容：除险加固水库1座</t>
  </si>
  <si>
    <t>开城镇郭庙村</t>
  </si>
  <si>
    <t>2024.1-12</t>
  </si>
  <si>
    <t>郭庙村1036户4662人（其中脱贫户270户1063人，监测户20户89人）</t>
  </si>
  <si>
    <t>总目标：除险加固水库1座。                          数量指标：除险加固水库1座。                               质量指标:项目验收合格率100%。                        时效指标：项目完成及时率100%。                              成本指标：完成总投资小于等于411.3万元。                                        生态效益指标:水资源利用率比上年提高。                                         可持续影响指标：使用年限15年。                     服务对象满意度指标：项目区人口满意度为95%。</t>
  </si>
  <si>
    <t xml:space="preserve">2023年蒋河水库除险加固工程 </t>
  </si>
  <si>
    <t>该项目批复总投资344.61万元。2023年完成水库除险加固工程52%。2023年项目安排180万元，已结算179.3389万元，已支付179.3389万元，2024年该项目预算总投资137万元，其中行业部门137万元，建设内容：续建原州区蒋河水库除险加固工程剩余工程的48%。项目主要建设内容：（1）坝体工程（2）输水建筑物工程</t>
  </si>
  <si>
    <t>头营镇蒋河村</t>
  </si>
  <si>
    <t xml:space="preserve"> </t>
  </si>
  <si>
    <t>蒋河村1560户6245人（其中脱贫户70户187人、监测户6户17人）</t>
  </si>
  <si>
    <t>总目标：除险加固水库1座。                             数量指标：除险加固水库1座。                               质量指标:项目验收合格率100%。                        时效指标：项目完成及时率100%。                              成本指标：完成总投资小于等于164.6万元。                                        生态效益指标:水资源利用率比上年提高。                                          可持续影响指标：使用年限15年。                         服务对象满意度指标：项目区人口满意度为95%。</t>
  </si>
  <si>
    <t xml:space="preserve">2023年小型水库维修养护工程 </t>
  </si>
  <si>
    <t>该项目批复总投资301.65万元，2023年项目安排260万元，2023年完成40水库维修养护工程86%。已结算260万元，已支付260万元，2024年该项目预算总投资26万元，其中行业部门资金26万元，建设内容：续建维修养护中小型水库40座工程剩余工程的14%。</t>
  </si>
  <si>
    <t>原州区脱贫户25125户96843人、监测户2092户7758人</t>
  </si>
  <si>
    <t>总目标：维修养护小型水库40座。                         数量指标：维修养护水库40座。                               质量指标:项目验收合格率100%。                         时效指标：项目完成及时率100%。                              成本指标：完成总投资小于等于101万元。                                        生态效益指标:水资源利用率比上年提高。                                          可持续影响指标：使用年限15年。                           服务对象满意度指标：项目区人口满意度为95%。</t>
  </si>
  <si>
    <t>2023年原州区毛家沟水库应急抢险维修工程</t>
  </si>
  <si>
    <t>该项目批复总投资93.45万元，2023年完成毛家沟水库应急抢险工程21%。2023年项目安排20万元，已结算20万元，已支付20万元。2024年该项目预算总投资64万元，其中行业部门64万元，完成工程剩余的79%。项目主要建设内容：（1）后坝坡坡脚处理：为了防止坝坡脚管涌现象的进一步加剧，本次对坝坡坡脚管涌部位进行处理，长73米，宽7.3米。（2）塌陷部位维修：贴坡排水体共塌陷6处，需对塌陷部位进行维修，并对后坝坡反滤体缺失部位进行砂石滤料填补。塌陷部位维修时需先拆除塌陷部位干砌块石，用砂砾石滤料回填塌坑后，再将原干砌块石铺设在表面。（3）临时道路：施工时为满足机械作业要求，需将后坝坡马道至水库右岸现有道路拓宽至3.5米，作为临时施工道路，长度为370米。并对道路边坡进行修整，修整面积为960平方米。（4）临时排水：由于现状库水位较高，为了确保水库安全，需放空水库。</t>
  </si>
  <si>
    <t>头营镇石羊子村</t>
  </si>
  <si>
    <t>石羊子村1345户1553人（其中脱贫户103户342人、监测户15户52人）</t>
  </si>
  <si>
    <t>总目标：维修养护中小型水库1座。                         数量指标：维修养护水库1座。                               质量指标:项目验收合格率100%。                         时效指标：项目完成及时率100%。                              成本指标：完成总投资小于等于73.5万元。                                        生态效益指标:水资源利用率比上年提高。                                             可持续影响指标：使用年限15年。                         服务对象满意度指标：项目区人口满意度为95%。</t>
  </si>
  <si>
    <t>2023年原州区毛家沟水塔涵洞抢险应急工程</t>
  </si>
  <si>
    <t>该项目批复总投资38.59万元，2023年项目安排19万元，已结算18.945797万元，已支付18.945797万元。2024年该项目预算总投资16万元，其中行业部门16万元，建设内容：续建原州区毛家沟水库水塔涵洞抢险应急工程剩余51%。项目主要建设内容：(1)新建围堰;水塔进口段上游30米处新建围堰1座，围堰长108米、顶宽4.0米、最大高度为6.0米。(2)涵洞维修:在伸缩缝渗漏迎水面处截堵，采用外部锚固柔性防水板材施 工法进行处理，伸缩缝处理长度为8.2米；涵洞裂缝采用化学灌浆和嵌填弹性环氧砂浆进行处理，处理面积为5平方米。(3)其他项目:辅助围堰和涵洞维修，修建临时道路100米，拆除和恢复现 状前坝坡350平方米，取土场整平和撒播草籽2670平方米，种植柠条700株；2023年完成毛家沟水库水塔涵洞应急工程49%。。</t>
  </si>
  <si>
    <t>总目标：维修养护中小型水库1座。                    数量指标：维修养护水库1座。                               质量指标:项目验收合格率100%。                     时效指标：项目完成及时率100%。                              成本指标：完成总投资小于等于19.6万元。                                        生态效益指标:水资源利用率比上年提高。                                            可持续影响指标：使用年限15年。                     服务对象满意度指标：项目区人口满意度为95%。</t>
  </si>
  <si>
    <t>2023年扬黄灌区陈庄调蓄水池维修加固工程</t>
  </si>
  <si>
    <t>该项目批复概算资金462.96万元（原审批发【2023】84号），其中行业部门462.96万元。2023年完成建设内容：蓄水池池底清淤28556.33立方米、更换池底及内边坡土工膜36870.36平方米、内边坡格条+卵石砌护11274.12平方米、新建踏步2道；2023年下达资金90万元（原财（农）指标【2023】102号），完成支付率100%；2024计划建设内容：铺筑池顶15cm厚砂砾石路面4200平方米、铁艺围栏安装810m、视频监控设施2套；2024年计划投资357万元；</t>
  </si>
  <si>
    <t xml:space="preserve"> 黄铎堡镇陈庄村</t>
  </si>
  <si>
    <t>2023.5-2024.4</t>
  </si>
  <si>
    <t>陈庄村256户1152人（其中脱贫户40户、监测对象4户）</t>
  </si>
  <si>
    <t>总目标：通过维修10万立方米蓄水池1座，进一步保障农业和生活用水利用率；
质量指标:项目验收合格率100%；
时效指标：项目完成及时率100%；
数量指标：水利工程维修工程1座；
生态效益指标:水资源利用率比上年提高；
服务对象满意度指标：项目区人口满意度为95%。</t>
  </si>
  <si>
    <t>2023年扬黄灌区丰泽调蓄水池维修加固工程</t>
  </si>
  <si>
    <t>该项目批复概算资金98.33万元（原审批发【2023】84号），其中行业部门98.33万元。2023年完成建设内容：边坡沉陷部分拆除重新砌护75m、更换刺丝围栏为铁艺围栏720m、雨淋沟回填压实处理80m；2023年下达资金30万元（原财（农）指标【2023】102号），完成支付率100%；2024计划建设内容：池顶铺设15cm厚砂砾石路面5424.3平方米、视频监控设施2套；2024年计划投资68.33万元；</t>
  </si>
  <si>
    <t xml:space="preserve"> 黄铎堡镇丰泽村</t>
  </si>
  <si>
    <t>丰泽村273户1129人（其中脱贫户170户、监测对象8户）</t>
  </si>
  <si>
    <t>总目标：通过维修10万立方米蓄水池1座，进一步保障农业和生活用水利用率；
质量指标:项目验收合格率100%。
时效指标：项目完成及时率100%。
数量指标：水利工程维修工程1座。
生态效益指标:水资源利用率比上年提高。
服务对象满意度指标：项目区人口满意度为95%。</t>
  </si>
  <si>
    <t>2023年扬黄灌区金轮调蓄水池维修加固工程</t>
  </si>
  <si>
    <t>该项目批复概算资金318.64万元（原审批发【2023】84号），其中行业部门318.64万元。2023年完成建设内容：蓄水池池底及内边坡铺设土工膜24770.82平方米、内边坡格条+卵石砌护9807平方米、拆除重建进水陡坡1座、踏步2道；2023年下达资金60万元（原财（农）指标【2023】102号），完成支付率100%；2024计划建设内容：铺筑池顶12cm厚砂砾石路面3284.56、更换刺丝围栏为铁艺围栏638.21m、增加蓄水池自动化监控设施2套；2024年计划投资258.64万元；</t>
  </si>
  <si>
    <t xml:space="preserve"> 三营镇金轮村 </t>
  </si>
  <si>
    <t>金轮村135户608人（其中脱贫户60户、监测对象2户）</t>
  </si>
  <si>
    <t>总目标：通过维修8万立方米蓄水池1座，进一步保障农业和生活用水利用率；
质量指标:项目验收合格率100%。
时效指标：项目完成及时率100%
数量指标：水利工程维修工程1座。
生态效益指标:水资源利用率比上年提高。
服务对象满意度指标：项目区人口满意度为95%。</t>
  </si>
  <si>
    <t>2023年原州区鸦儿沟25万立方米灌溉蓄水池抢险维修工程</t>
  </si>
  <si>
    <t>该项目批复概算资金142.94万元（原审批发【2023】168号），其中行业部门142.94万元。2023年完成建设内容：围堰工程、蓄水池围堤处理、拆除池壁砌护的混凝土格条及卵石、拆除原有混凝土基座、重新铺设土工膜、池底清淤；2023年下达资金30万元（原财（农）指标【2023】227号），完成支付率100%；2024计划建设内容：内坡砌护、重建混凝土基座围栏安装127m、铺设15cm泥结石路面3301.20平方米；2024年计划投资112.94万元；</t>
  </si>
  <si>
    <t xml:space="preserve"> 三营镇鸦儿沟村</t>
  </si>
  <si>
    <t>2023.9-11</t>
  </si>
  <si>
    <t>鸦儿沟村380户1710人（其中脱贫户510户、监测对象20户）</t>
  </si>
  <si>
    <t>总目标：通过维修25万立方米蓄水池1座，进一步保障农业和生活用水利用率；
质量指标:项目验收合格率100%；
时效指标：项目完成及时率100%；
数量指标：水利工程维修工程1座；
生态效益指标:水资源利用率比上年提高；
服务对象满意度指标：项目区人口满意度为95%。</t>
  </si>
  <si>
    <t>2023年河川乡康沟片区坡耕地水土流失综合治理项目</t>
  </si>
  <si>
    <t>该项目预算总投资1179万元，其中行业部门990万元，整合涉农资金188.56万元。批复情况：2023年3月-2024年6月，已完成全部工程的89%，2023年安排资金1050万元，其中中央预算内投资990万元，整合涉农资金中央衔接资金60万元。年终完成投资1100.93万元，支付989.06万元。2024年完成11%工程内容，安排其他整合涉农资金128.56万元。建设内容：新增水土流失综合治理面积6.34平方公里</t>
  </si>
  <si>
    <t>河川乡康沟村、寨洼村</t>
  </si>
  <si>
    <t>2024.1-6</t>
  </si>
  <si>
    <t>康沟、寨洼村605户2041人（其中脱贫户23户，监测对象2户）</t>
  </si>
  <si>
    <t>带动当地就业28人</t>
  </si>
  <si>
    <t>总体目标：通过新增治理水土流失面积6.34平方公里，进一步保障农业和生活用水利用率
质量指标：项目工程验收合格率为100%；
时效指标：项目工程完成及时率为100%；
社会效益指标：受益人数2041人；
服务对象满意度指标：项目区人口满意度为95%。</t>
  </si>
  <si>
    <t>2023年张易片区闫关片区坡耕地水土流失综合治理项目</t>
  </si>
  <si>
    <t>该项目预算总投资1227万元，其中行业部门1044万元，整合涉农资金183.05万元.批复情况：2023年5月-2024年8月，已完成全部工程的88%，2023年安排资金1104万元，其中中央预算内投资1044万元，整合涉农资金中央衔接资金60万元。年终完成投资1148.4万元，支付1093万元。2024年完成12%工程内容，安排其他整合涉农资金119万元。建设内容：新增治理水土流失面积6.69平方公里。</t>
  </si>
  <si>
    <t>张易镇闫关村</t>
  </si>
  <si>
    <t>2024.1-8</t>
  </si>
  <si>
    <t>闫关村744户2041人（其中脱贫户25户，监测对象3户）</t>
  </si>
  <si>
    <t>带动当地就业42人</t>
  </si>
  <si>
    <t>总体目标：通过新增治理水土流失面积6.69平方公里，进一步保障农业和生活用水利用率
质量指标：项目工程验收合格率为100%；
时效指标：项目工程完成及时率为100%；
社会效益指标：受益人数2232人；
服务对象满意度指标：项目区人口满意度为95%。</t>
  </si>
  <si>
    <t>黄家河淤地坝工程</t>
  </si>
  <si>
    <t>该项目预算总投资769万元，其中行业部门615万元，整合涉农资金53.97万元，批复情况：2023年10月-2024年10月，已完成全部工程的32%，2023年安排资金199万元，其中中央预算内投资119万元，整合涉农资金中央衔接资金80万元。年终完成投资248万元，支付193.78万元。2024年完成68%工程内容，安排中央预算内投资496万元，其他整合涉农资金27万元。建设内容：新建坝体、泄水建筑物、放水建筑物</t>
  </si>
  <si>
    <t>河川乡黄河村</t>
  </si>
  <si>
    <t>黄河村284户887人（其中脱贫户27户，监测对象4户）</t>
  </si>
  <si>
    <t>带动当地就业15人</t>
  </si>
  <si>
    <t>总体目标：通过新建坝体、泄水建筑物、放水建筑物，进一步保障农业和生活用水利用率
质量指标：项目工程验收合格率为100%；
时效指标：项目工程完成及时率为100%；
社会效益指标：受益人数887人；
服务对象满意度指标：项目区人口满意度为95%。</t>
  </si>
  <si>
    <t>2023年三营镇东塬小流域综合治理项目</t>
  </si>
  <si>
    <t>该项目预算总投资537.74万元，其中整合涉农资金537.74万元，批复情况：2023年3月-2024年6月，已完成全部工程的90%，2023年安排资金460万元，其中行业内资金440万元，整合涉农资金资金20万元。年终完成投资483.97万元，支付459.73万元。2024年完成10%工程内容，安排其他整合涉农资金78万元。建设内容：新增水土流失治理面积11.79平方公里。</t>
  </si>
  <si>
    <t>三营镇东塬村</t>
  </si>
  <si>
    <t>东塬村383户1302人（其中脱贫户36，监测对象1户）</t>
  </si>
  <si>
    <t>带动当地就业25人</t>
  </si>
  <si>
    <t>总体目标：通过新增治理水土流失面积11.79平方公里，进一步保障农业和生活用水利用率
质量指标：项目工程验收合格率为100%；
时效指标：项目工程完成及时率为100%；
社会效益指标：受益人数1302人；
服务对象满意度指标：项目区人口满意度为95%。</t>
  </si>
  <si>
    <t>2023年张易镇田堡生态清洁小流域综合治理项目</t>
  </si>
  <si>
    <t xml:space="preserve">该项目预算总投资633.52万元，其中整合涉农资金633.52万元，批复情况：2023年5月-2024年7月，已完成全部工程的96%，2023年安排资金280万元，其中行业内资金180万元，整合涉农资金资金100万元。年终完成投资608.18万元，支付279.16万元。2024年完成4%工程内容，安排其他整合涉农资金350万元。建设内容：新增治理水土流失面积13.16平方公里。 </t>
  </si>
  <si>
    <t>张易镇田堡村</t>
  </si>
  <si>
    <t>2024.1-7</t>
  </si>
  <si>
    <t>田堡村746户3355人（其中脱贫户15，监测对象2户）</t>
  </si>
  <si>
    <t>带动当地就业20人</t>
  </si>
  <si>
    <t>总体目标：通过新增治理水土流失面积13.16平方公里，进一步保障农业和生活用水利用率
质量指标：项目验收合格率100%，工程质量合格；
时效指标：2023年底完成总工程量的100%；
社会效益指标：2023年受益人数746户、3355人；
服务对象满意度指标：受益人口满意度95%。</t>
  </si>
  <si>
    <t>2023年吴家沟小流域（邱家沟片区）综合治理项目</t>
  </si>
  <si>
    <t>该项目预算总投资491.06万元，其中整合涉农资金491.06万元，批复情况：2023年5月-2024年8月，已完成全部工程的94%，2023年安排资金150万元，其中行业内资金150万元。年终完成投资461.6万元，支付149.57万元。2024年完成6%工程内容，安排其他整合涉农资金341.06万元。建设内容：新增治理水土流失面积13.24平方公里。</t>
  </si>
  <si>
    <t>官厅镇程儿山村</t>
  </si>
  <si>
    <t>程儿山村492户1476人（其中脱贫户36户，监测对象1户）</t>
  </si>
  <si>
    <t>带动当地就业18人</t>
  </si>
  <si>
    <t>总体目标：通过新增治理水土流失面积13.24平方公里，进一步保障农业和生活用水利用率
质量指标：项目验收合格率100%，
工程质量合格；时效指标：2023年底完成总工程量的100%；
社会效益指标：2023年受益人数492户、1476人；
服务对象满意度指标：受益人口满意度95%。</t>
  </si>
  <si>
    <t>2023年开城镇大马庄生态清洁小流域综合治理项目</t>
  </si>
  <si>
    <t>该项目预算总投资508.65万元，其中整合涉农资金508.65万元，批复情况：2023年5月-2024年7月，已完成全部工程的92%，2023年安排资金150万元，其中行业内资金150万元。年终完成投资467.96万元，支付149.65万元。2024年完成8%工程内容，安排其他整合涉农资金358.65万元。建设内容：新增治理水土流失面积10.91平方公里。</t>
  </si>
  <si>
    <t>开城镇大马庄村</t>
  </si>
  <si>
    <t>大马庄村324户1289人（其中脱贫户21户，监测对象2户）</t>
  </si>
  <si>
    <t>带动当地就业22人</t>
  </si>
  <si>
    <t>总体目标：通过新增治理水土流失面积10.91平方公里，进一步保障农业和生活用水利用率
质量指标：项目验收合格率100%，工程质量合格；
时效指标：2023年底完成总工程量的100%；
社会效益指标：2023年受益人数324户、1289人；
服务对象满意度指标：受益人口满意度95%。</t>
  </si>
  <si>
    <t>原州区头营镇杨河片区坡耕地水土流失综合治理项目</t>
  </si>
  <si>
    <t xml:space="preserve">该项目预算总投资1174.57万元，其中行业部门938万元，整合涉农资金234.57万元，批复情况：2023年9月-2024年11月，已完成全部工程的88%，2023年安排资金1105万元，其中行业内资金1075万元，整合涉农资金30万元。年终完成投资1033.62万元，支付896.35万元。2024年完成12%工程内容，安排其他整合涉农资金147万元。建设内容：新增治理水土流失面积6.65平方公里。 </t>
  </si>
  <si>
    <t>头营镇杨河、张崖村</t>
  </si>
  <si>
    <t>杨河、张崖村280户1637人（其中脱贫户35户，监测对象3户）</t>
  </si>
  <si>
    <t>带动当地就业24人</t>
  </si>
  <si>
    <t>总体目标：通过新增治理水土流失面积6.65平方公里，进一步保障农业和生活用水利用率
质量指标：项目验收合格率100%，工程质量合格；
时效指标：2024年底完成总工程量的100%；
社会效益指标：2023年受益人数280户、945人；
服务对象满意度指标：受益人口满意度95%。</t>
  </si>
  <si>
    <t>原州区张易镇黄堡坡耕地水土流失综合治理项目</t>
  </si>
  <si>
    <t xml:space="preserve">该项目预算总投资1126.11万元，其中行业部门901万元，整合涉农资金225.11万元，批复情况：2023年11月-2024年12月，已完成全部工程的80%，2023年安排资金918万元，其中行业内资金788万元，整合涉农资金130万元。年终完成投资900.89万元，支付131.76万元。2024年完成20%工程内容，安排行业内资金113万元，其他整合涉农资金130万元。建设内容：新增治理水土流失面积5.44平方公里。 </t>
  </si>
  <si>
    <t>张易镇黄堡村</t>
  </si>
  <si>
    <t>黄堡村947户4115人（其中脱贫户28户，监测对象3户）</t>
  </si>
  <si>
    <t>带动当地就业32人</t>
  </si>
  <si>
    <t>总体目标：通过新增治理水土流失面积5.44平方公里，进一步保障农业和生活用水利用率
质量指标：项目验收合格率100%，工程质量合格；
时效指标：2024年底完成总工程量的100%；
社会效益指标：2023年受益人数947户、4115人；
服务对象满意度指标：受益人口满意度95%。</t>
  </si>
  <si>
    <t>2023年淤地坝维修养护</t>
  </si>
  <si>
    <t>该项目预算总投资89.5万元，其中整合涉农资金89.5万元，批复情况：2023年9月-2024年4月，已完成全部工程的45%，2023年安排资金40万元，整合涉农资金40万元。年终完成投资40.28万元，支付40万元。2024年完成55%工程内容，安排中央衔接资金48万元。建设内容：维修各淤地坝工程</t>
  </si>
  <si>
    <t>2024.1-9</t>
  </si>
  <si>
    <t>张易田堡村410户1534人（其中脱贫户42户，监测对象2户）</t>
  </si>
  <si>
    <t>带动当地就业12人</t>
  </si>
  <si>
    <t>总体目标：通过维修各淤地坝工程，进一步保障农业和生活用水利用率
质量指标：项目工程验收合格率为100%；
时效指标：项目工程完成及时率为100%；
社会效益指标：受益人数1534人；
服务对象满意度指标：项目区人口满意度为95%。</t>
  </si>
  <si>
    <t>2024年冬至河水库除险加固工程</t>
  </si>
  <si>
    <t>该项目预算总投资5952万元，其中行业部门资金5952万元，建设内容：（1）坝顶加宽并增设防浪墙；（2）维修加固前坝坡干砌石护坡，坝后增加盖重并新建排水体，增设排水沟；（3）维修输水建筑物、工作桥及排架，更换水塔启闭机及螺杆；（4）改造加固现状溢洪道；（5）增设大坝变形、渗流安全监测系统、水雨情等监测系统。</t>
  </si>
  <si>
    <t>彭堡镇姚磨村</t>
  </si>
  <si>
    <t>姚磨村1978户8901人（脱贫户29户94人、监测户1户5人）</t>
  </si>
  <si>
    <t>总目标：除险加固水库1座。                          数量指标：除险加固水库1座。                               质量指标:项目验收合格率100%。                        时效指标：项目完成及时率100%。                              成本指标：完成总投资小于等于5952万元。                                        生态效益指标:水资源利用率比上年提高。                                             可持续影响指标：使用年限15年。                            服务对象满意度指标：项目区人口满意度为95%。</t>
  </si>
  <si>
    <t>2024年上店子水库除险加固工程</t>
  </si>
  <si>
    <t>该项目预算总投资682万元，其中行业部门资金682万元，建设内容：体前坝坡砌护、后坝坡培厚及排水体，维修加固输泄水建筑物，增设大坝变形、渗流及监控设施。</t>
  </si>
  <si>
    <t>中河乡上店子村</t>
  </si>
  <si>
    <t>上店子村523户2354人其中（脱贫户401户1812人、监测户13户64人）</t>
  </si>
  <si>
    <t>总目标：除险加固水库1座。                            数量指标：除险加固水库1座。                               质量指标:项目验收合格率100%。                       时效指标：项目完成及时率100%。                              成本指标：完成总投资小于等于1082万元。                                        生态效益指标:水资源利用率比上年提高。                                            可持续影响指标：使用年限15年。                        服务对象满意度指标：项目区人口满意度为95%。</t>
  </si>
  <si>
    <t>2024年杨达沟水库除险加固工程</t>
  </si>
  <si>
    <t>该项目预算总投资614万元，其中行业部门资金614万元，建设内容：坝体维修加固，对前坝坡裂缝进行开挖回填处理，增设坝前后坡排水沟，拆除重建后坝坡左岸水毁排水沟。维修输泄洪建筑物、增设大坝变形、渗流及监控设施。</t>
  </si>
  <si>
    <t>坪乐村236户1062人（其中脱贫户110户334人、监测户4户13人）</t>
  </si>
  <si>
    <t>总目标：除险加固水库1座。                              数量指标：除险加固水库1座。                               质量指标:项目验收合格率100%。                          时效指标：项目完成及时率100%。                              成本指标：完成总投资小于等于613.8万元。                                        生态效益指标:水资源利用率比上年提高。                                          可持续影响指标：使用年限15年。                         服务对象满意度指标：项目区人口满意度为95%。</t>
  </si>
  <si>
    <t>2024年张洪水库除险加固工程</t>
  </si>
  <si>
    <t>该项目预算总投资450万元，其中行业部门资金450万元，建设内容：水库顶路面硬化、新建泄洪建筑物、增设大坝变形、渗流及监控设施。</t>
  </si>
  <si>
    <t>官厅镇刘店村</t>
  </si>
  <si>
    <t>刘店村158户711人（其中脱贫户81户301人、监测户9户28人）</t>
  </si>
  <si>
    <t>总目标：除险加固水库1座。                         数量指标：除险加固水库1座。                               质量指标:项目验收合格率100%。                     时效指标：项目完成及时率100%。                              成本指标：完成总投资小于等于450万元。                                        生态效益指标:水资源利用率比上年提高。                                            可持续影响指标：使用年限15年。                     服务对象满意度指标：项目区人口满意度为95%。</t>
  </si>
  <si>
    <t>2024年官厅大庄水库除险加固工程</t>
  </si>
  <si>
    <t>该项目预算总投资380万元，其中行业部门资金380万元，建设内容：水库上坝道路及坝顶路面铺设泥结石、维修前坝坡砼预制板、新建泄洪建筑物、增设大坝变形、渗流及监控设施.</t>
  </si>
  <si>
    <t>总目标：除险加固水库1座。                            数量指标：除险加固水库1座。                                         质量指标:项目验收合格率100%。                         时效指标：项目完成及时率100%。                              成本指标：完成总投资小于等于380万元。                                        生态效益指标:水资源利用率比上年提高。                                           可持续影响指标：使用年限15年。                         服务对象满意度指标：项目区人口满意度为95%。</t>
  </si>
  <si>
    <t>2024年杨家沟水库除险加固工程</t>
  </si>
  <si>
    <t>该项目预算总投资350万元，其中行业部门资金350万元，建设内容：水库顶路面硬化、新建泄洪建筑物、增设大坝变形、渗流及监控设施。</t>
  </si>
  <si>
    <t>骆驼河村256户1152人（其中脱贫户139户421人、监测户7户18人）</t>
  </si>
  <si>
    <t>总目标：除险加固水库1座。                            数量指标：除险加固水库1座。                               质量指标:项目验收合格率100%。                      时效指标：项目完成及时率100%。                              成本指标：完成总投资小于等于350万元。                                        生态效益指标:水资源利用率比上年提高。                                           可持续影响指标：使用年限15年。                      服务对象满意度指标：项目区人口满意度为95%。</t>
  </si>
  <si>
    <t>2024年黄湾水库除险加固工程</t>
  </si>
  <si>
    <t>该项目预算总投资450万元，其中行业部门资金450万元，建设内容：新建泄洪建筑物、增设大坝变形、渗流及监控设施。</t>
  </si>
  <si>
    <t>闫关村378户1701人（其中脱贫户340户1373人、监测户60户226人）</t>
  </si>
  <si>
    <t>总目标：除险加固水库1座。                            数量指标：除险加固水库1座。                               质量指标:项目验收合格率100%。                         时效指标：项目完成及时率100%。                              成本指标：完成总投资小于等于450万元。                                        生态效益指标:水资源利用率比上年提高。                                          可持续影响指标：使用年限15年。                         服务对象满意度指标：项目区人口满意度为95%。</t>
  </si>
  <si>
    <t>2024年陕庄水库除险加固工程</t>
  </si>
  <si>
    <t>该项目预算总投资350万元，其中行业部门资金350万元，建设内容：新建泄洪建筑物、增设大坝变形、渗流及监控设施。</t>
  </si>
  <si>
    <t>彭堡镇撒门村</t>
  </si>
  <si>
    <t>撒门村287户1292人（其中脱贫户192户757人、监测户4户13人）</t>
  </si>
  <si>
    <t>总目标：除险加固水库1座。                             数量指标：除险加固水库1座。                               质量指标:项目验收合格率100%。                       时效指标：项目完成及时率100%。                              成本指标：完成总投资小于等于350万元。                                        生态效益指标:水资源利用率比上年提高。                                          可持续影响指标：使用年限15年。                         服务对象满意度指标：项目区人口满意度为95%。</t>
  </si>
  <si>
    <t>2024年小型水库维修养护工程</t>
  </si>
  <si>
    <t>该项目预算总投资120万元，其中行业部门资金120万元，建设内容：维修养护和配套安装20座水库机电设备，建设供电线路。其他资金160万元，建设内容：水库日常维修养护、警示牌、警示标语、三个责任人、四个一工程等制作安装和购置等。</t>
  </si>
  <si>
    <t>总目标：除险加固水库40座。                             数量指标：除险加固水库40座。                               质量指标:项目验收合格率100%。                        时效指标：项目完成及时率100%。                              成本指标：完成总投资小于等于410万元。                                        生态效益指标:水资源利用率比上年提高。                                           可持续影响指标：使用年限15年。                         服务对象满意度指标：项目区人口满意度为95%。</t>
  </si>
  <si>
    <t>2024年沈家河至黑洞沟水库河库连通工程</t>
  </si>
  <si>
    <r>
      <rPr>
        <sz val="14"/>
        <rFont val="仿宋_GB2312"/>
        <charset val="134"/>
      </rPr>
      <t>该项目预算总投资305万元，其中行业部门资金305万元，建设内容：在东干管K7+200处的10#排气补气阀井取水，在K0+010m处新建取水阀井，管线沿石羊子左侧大峡沟布置穿越，管线翻越大峡沟上游分水岭（1611.7m）后，再次穿越杨达子沟库区，然后沿脑瓜平阶地进入黑洞沟水库左岸沟道，管道总长度2.74公里，管道设计流量为0.165 m</t>
    </r>
    <r>
      <rPr>
        <vertAlign val="superscript"/>
        <sz val="14"/>
        <rFont val="仿宋_GB2312"/>
        <charset val="134"/>
      </rPr>
      <t>3</t>
    </r>
    <r>
      <rPr>
        <sz val="14"/>
        <rFont val="仿宋_GB2312"/>
        <charset val="134"/>
      </rPr>
      <t>/s。</t>
    </r>
  </si>
  <si>
    <t>总目标：铺设管道2.74公里。                              质量指标:项目验收合格率100%。                            时效指标：项目完成及时率100%。                    数量指标：铺设管道2.74公里。                            成本指标：完成总投资小于等于305万元。                                          生态效益指标:水资源利用率比上年提高。                                        可持续影响指标：使用年限15年。                                          服务对象满意度指标：项目区人口满意度为95%。</t>
  </si>
  <si>
    <t>2024年三营镇鸦儿沟村高效节水灌溉工程</t>
  </si>
  <si>
    <t>该项目预算总投资500万元，其中行业部门500万元。建设内容为发展高效节水灌溉面积1200亩.</t>
  </si>
  <si>
    <t>总目标：发展高效节水灌溉面积1200亩.；
质量指标:项目验收合格率100%；
时效指标：项目完成及时率100%；
数量指标：改善灌溉面积1200亩.；
生态效益指标:水资源利用率比上年提高；
服务对象满意度指标：项目区人口满意度为95%。</t>
  </si>
  <si>
    <t>原州区河川乡郭家湾坡耕地水土流失综合治理项目</t>
  </si>
  <si>
    <t>该项目预算总投资1350万元，其中行业部门1080万元，整合涉农资金270万元，建设内容：新增水土流失治理面积7.2平方公里。新修水平梯田680公顷，水土保持造林110，生产道路12公里，小型水保工程20座</t>
  </si>
  <si>
    <t>2024.3-2025.3</t>
  </si>
  <si>
    <t>黄河村284户994人（其中脱贫户16户、监测对象2户）</t>
  </si>
  <si>
    <t>带动当地就业13人</t>
  </si>
  <si>
    <t>总体目标：通过新增治理水土流失面积7.2平方公里，进一步保障农业和生活用水利用率
质量指标：项目工程验收合格率为100%；
时效指标：项目工程完成及时率为100%；
服务对象满意度指标：项目区人口满意度为95%。</t>
  </si>
  <si>
    <t>原州区张易镇南湾坡耕地水土流失综合治理项目</t>
  </si>
  <si>
    <t>该项目预算总投资1480万元，其中行业部门1184万元，整合涉农资金296万元，建设内容：新增水土流失治理面积8.7平方公里。新修水平梯田510公顷，水土保持造林80公顷，生产道路15公里，小型水保工程25座</t>
  </si>
  <si>
    <t>张易镇南湾村</t>
  </si>
  <si>
    <t>南湾村380户1440人（其中脱贫户26户、监测对象2户）</t>
  </si>
  <si>
    <t>总体目标：通过新增治理水土流失面积8.7平方公里，进一步保障农业和生活用水利用率
质量指标：项目工程验收合格率为100%；
时效指标：项目工程完成及时率为100%；
服务对象满意度指标：项目区人口满意度为95%。</t>
  </si>
  <si>
    <t>原州区河川乡上台坡耕地水土流失综合治理项目</t>
  </si>
  <si>
    <t>该项目预算总投资1350万元，其中行业部门1080万元，整合涉农资金270万元，建设内容：新增水土流失治理面积6.9平方公里。新修水平梯田520公顷，水土保持造林120，生产道路12公里，小型水保工程20座</t>
  </si>
  <si>
    <t>河川乡上台村</t>
  </si>
  <si>
    <t>上台村220户678人（其中脱贫户21户、监测对象1户）</t>
  </si>
  <si>
    <t>带动当地就业26人</t>
  </si>
  <si>
    <t>总体目标：通过新增治理水土流失面积6.9平方公里，进一步保障农业和生活用水利用率
质量指标：项目工程验收合格率为100%；
时效指标：项目工程完成及时率为100%；
服务对象满意度指标：项目区人口满意度为95%。</t>
  </si>
  <si>
    <t>原州区张易镇贺套生态清洁小流域水土流失综合治理项目</t>
  </si>
  <si>
    <t>该项目预算总投资685.86万元，其中整合涉农资金685.86万元，建设内容：新增水土流失治理面积11.17平方公里。其中：改造低标准梯田196.35公顷，土壤改良面积171.29公顷；新建生产道路8.34公里，新建漫水桥3座，过路涵管8座，排水沟7处（总长1018.70米），新建入户桥8座，修复岸坡2处，布设柳谷坊3座，配套垃圾箱20个。坡面造林面积59.02公顷，阳向陡坡水土保持林22.82公顷，荒沟造林面积14.09公顷，种植行道树2.5公顷。封禁治理393.03公顷，布设公示牌1块，封禁标识牌2块，保土耕作399.50公顷。</t>
  </si>
  <si>
    <t>张易镇贺套村</t>
  </si>
  <si>
    <t>贺套村284户869人（其中脱贫户17户、监测对象2户）</t>
  </si>
  <si>
    <t>总体目标：通过新增治理水土流失面积11.17平方公里，进一步保障农业和生活用水利用率
质量指标：项目工程验收合格率为100%；
时效指标：项目工程完成及时率为100%；
服务对象满意度指标：项目区人口满意度为95%。</t>
  </si>
  <si>
    <t>原州区张易镇大店生态清洁型小流域水土流失综合治理项目</t>
  </si>
  <si>
    <t>该项目预算总投资611.88万元，其中整合涉农资金611.88万元，建设内容：新增水土流失治理面积13.20平方公里。其中：建设梯田176.24公顷（其中新修水平梯田57.04公顷，改造低标准梯田119.20公顷），土壤改良154.07公顷，新修生产道路7.96公里，新建0.8米宽U型排水沟369米，0.3米宽U型排水沟900米，敷设直径0.3米波纹排水管140米，0.4米宽矩形排水沟589米；过路管涵4座，排水沟配套便桥12座；对西海子堰前土地及边坡进行削坡处理，新建边坡覆土护坡265米，钢筋混凝土框格护坡259米，M7.5浆砌石护面墙555.5米；荒坡营造乔灌混交林58.03公顷，河滩地乔木栽植1.53公顷，柳篱护岸林1.4公顷，行道树栽植3.38公顷，护坡灌木种植0.16公顷，框格骨架空心砖种植灌草0.16公顷；封禁治理1079.7公顷，配套项目宣传牌1块，封育治理标志牌3块。</t>
  </si>
  <si>
    <t>张易镇大店村</t>
  </si>
  <si>
    <t>大店村360户1084人（其中脱贫户23户、监测对象2户）</t>
  </si>
  <si>
    <t>总体目标：通过新增治理水土流失面积13.20平方公里，进一步保障农业和生活用水利用率
质量指标：项目工程验收合格率为100%；
时效指标：项目工程完成及时率为100%；
服务对象满意度指标：项目区人口满意度为95%。</t>
  </si>
  <si>
    <t>原州区张易小流域水土流失综合治理项目</t>
  </si>
  <si>
    <t>该项目预算总投资528.38万元，其中整合涉农资金528.38万元，建设内容：新增水土流失治理面积12.76平方公里。其中：改造低标准梯田37.92公顷，土壤改良33.36公顷，新建生产道路8.37公里，新建排水沟390米，板桥5座，漫水桥4座，过路涵管4座，修复水毁道路2处，柳谷坊24座，荒坡乔灌混交林造林96.7公顷，阳向陡坡水土保持林105.6公顷，荒沟造林面积41.62公顷，行道树 2.51公顷，村庄植树2.4公顷，封禁治理573.36公顷，布设公示牌1块，封禁标识牌2块，保土耕作415.60公顷。</t>
  </si>
  <si>
    <t>张易村776户2717人（其中脱贫户18户，监测对象5户）</t>
  </si>
  <si>
    <t>总体目标：通过新增治理水土流失面积12.76平方公里，进一步保障农业和生活用水利用率
质量指标：项目工程验收合格率为100%；
时效指标：项目工程完成及时率为100%；
服务对象满意度指标：项目区人口满意度为95%。</t>
  </si>
  <si>
    <t>2024年毛家沟水库除险加固工程</t>
  </si>
  <si>
    <t>该项目预算总投资2550万元，其中行业部门2040万元，其他资金510万元，建设内容（1）坝体防渗墙：与2022年建设的防渗墙衔接，在坝体整个范围内新建防渗墙，防渗墙底高程深入坝基隔水层。（2）坝后滑塌处理：在排水体下游流土部位设盖重，采用块石挤密，挤密深度约3.0m。（3）本次利用防渗墙对原输水建筑物进行封堵，将输水建筑物改建为虹吸管。</t>
  </si>
  <si>
    <t>总目标：除险加固水库1座。                          数量指标：除险加固水库1座。                               质量指标:项目验收合格率100%。                      时效指标：项目完成及时率100%。                              成本指标：完成总投资小于等于2550万元。                                        生态效益指标:水资源利用率比上年提高。                                 可持续影响指标：使用年限15年。                     服务对象满意度指标：项目区人口满意度为95%。</t>
  </si>
  <si>
    <t>2024年清溪沟水库除险加固工程</t>
  </si>
  <si>
    <t>该项目预算总投资850万元，其中行业部门680万元，其他资金170万元，1）大坝：对坝基、坝肩进行防渗处。（2）坝前坡维修砌护，新建坝后排水体（3）安全监测设备：为水库配套大坝变形、渗漏等监测系统。</t>
  </si>
  <si>
    <t>彭堡镇石碑村</t>
  </si>
  <si>
    <t>石碑村256户1152人（其中脱贫户160户599人、监测户17户67人）</t>
  </si>
  <si>
    <t>总目标：除险加固水库1座。                          数量指标：除险加固水库1座。                               质量指标:项目验收合格率100%。                        时效指标：项目完成及时率100%。                              成本指标：完成总投资小于等于850万元。                                        生态效益指标:水资源利用率比上年提高。                                 可持续影响指标：使用年限15年。                        服务对象满意度指标：项目区人口满意度为95%。</t>
  </si>
  <si>
    <t>2024年崾岘水库除险加固工程</t>
  </si>
  <si>
    <t>该项目预算总投资550万元，其中行业部门440万元，其他资金110万元，（1）新建坝后排水体
（2）维修陡坡（3）安全监测设备：为水库配套大坝变形、渗漏等监测系统。</t>
  </si>
  <si>
    <t>河川乡骆驼河村</t>
  </si>
  <si>
    <t>总目标：除险加固水库1座。                            数量指标：除险加固水库1座。                               质量指标:项目验收合格率100%。                        时效指标：项目完成及时率100%。                              成本指标：完成总投资小于等于550万元。                                        生态效益指标:水资源利用率比上年提高。                                   可持续影响指标：使用年限15年。                       服务对象满意度指标：项目区人口满意度为95%。</t>
  </si>
  <si>
    <t>2024年原州区清水河流域干支流水安全监测项目</t>
  </si>
  <si>
    <t>该项目预算总投资1220万元，其中财政衔接补助770万元，行业部门450万元。对原州区35座水库配套水雨监测、大坝安全监测、数据采集与传输及数据管理平台建设。</t>
  </si>
  <si>
    <t>总目标：配套35座水库水雨监测、大坝安全监测、数据采集与传输及数据管理平台建设。                                                           数量指标：配套35座水库安全监测设施。                               质量指标:项目验收合格率100%。                     时效指标：项目完成及时率100%。                              成本指标：完成总投资小于等于1220万元。                                        生态效益指标:水资源利用率比上年提高。                                 可持续影响指标：使用年限15年。                     服务对象满意度指标：项目区人口满意度为95%。</t>
  </si>
  <si>
    <t>原州区山洪沟治理开城、三营区域排涝能力提剩工程</t>
  </si>
  <si>
    <t>一，开成段：1罗家庄治理长度为2.23km，格宾坡式砌护1.56km，浆砌石砌护0.7km，拆除翻建过水路面4座，；2大马庄村排洪渠治理长度为4.13km，采用钢筋混凝土进行砌护2.6km，排洪渠清淤整修1.72km,,新建涵洞式排洪渠，长145m，新建过路板涵41座。3大马庄沟治理长度共计1.67km，双侧格宾砌护总长3.34km。二：三营镇段：1本次保家沟治理长度为1.5km，单侧浆砌石直墙砌护1.5km，2沈家河水库东干渠治理总长0.51km，新建排水陡坡1座，新建集水井1座，新建DN1200钢带波纹管排洪管道2.12km。3王家山沟向上延伸浆砌石单侧砌护0.2km</t>
  </si>
  <si>
    <t>开成镇、三营镇</t>
  </si>
  <si>
    <t>开成镇开成村、大马庄村，三营镇老三营村、孙家河村、马路村1228户4200人（其中脱贫户1110户3885人，监测户10户32人）</t>
  </si>
  <si>
    <t>总目标：项目验收合格率100%。                          时效指标：项目完成及时率100%。                     生态效益指标:利用率比上年提高。                    可持续影响指标：使用年限15年。                     服务对象满意度指标：项目区人口满意度为96%。</t>
  </si>
  <si>
    <t>原州区张易灌区续建配套与现代化改造项目</t>
  </si>
  <si>
    <t>该项目预算总投资3100万元，其中行业部门3100万元。建设内容为骨干配水面积1.13万亩.</t>
  </si>
  <si>
    <t>张易镇张易、田堡、闫关、黄堡村</t>
  </si>
  <si>
    <t>张易、田堡、闫关、黄堡村1629户6369人（其中张易脱贫户356户、监测对象52户，田堡脱贫户240户、监测对象24户，闫关脱贫户340户、监测对象60户，黄堡脱贫户549户、监测对象8户）</t>
  </si>
  <si>
    <t>总目标：骨干工程配水面积1.13万亩。
质量指标:项目验收合格率100%；
时效指标：项目完成及时率100%；
数量指标：改善灌溉面积1.13万亩.；
生态效益指标:水资源利用率比上年提高；
服务对象满意度指标：项目区人口满意度为95%。</t>
  </si>
  <si>
    <t>2023年山洪灾害非工程措施项目</t>
  </si>
  <si>
    <t>预警系统升级改造，完善群策群防体系。</t>
  </si>
  <si>
    <t>水务局</t>
  </si>
  <si>
    <t>26853人</t>
  </si>
  <si>
    <t>总目标:项目验收合格率100%。                        时效指标：项目完成及时率100%。                       社会效益指标:利用率比上年提高。                     可持续影响指标：使用年限15年。                      服务对象满意度指标：项目区人口满意度为99%。</t>
  </si>
  <si>
    <t>原州区2024年度山洪灾害防治非工程措施项目</t>
  </si>
  <si>
    <t>对112套已经过保修期的预警广播进行升级改造，新建23套视频监测站，在原州区区境内开展水旱灾害防御知识宣传1次，制作宣传材料1批，开展水旱灾害防御培训1次，开展水旱灾害防御演练1次，采购值班监测终端2台、8KW 发电机5台、一体式雨衣400件、雨伞400把、雨鞋200双、70克彩条布10000m2、救生圈100个、救生衣100件、救生绳100条</t>
  </si>
  <si>
    <t>原州区境内</t>
  </si>
  <si>
    <t>2024.4-2024.6</t>
  </si>
  <si>
    <t>人居环境整治</t>
  </si>
  <si>
    <t>原州区农村人居环境整治提升项目</t>
  </si>
  <si>
    <t>该项目预算总投资1000万元，建设内容：在原州区11个乡镇开展农村人居环境整治。</t>
  </si>
  <si>
    <t>三营镇、头营镇、黄铎堡镇、彭堡镇、中河乡、张易镇、开城镇、官厅镇、寨科乡、河川乡、炭山乡</t>
  </si>
  <si>
    <t>受益对象148个行政村、16000户、40000人</t>
  </si>
  <si>
    <t>总体目标：通过在原州区11个乡镇开展农村人居环境整治提升项目，解决一批影响农村人居环境的突出问题。      
数量指标：全区11个乡镇农村人居环境得到整治；                                                  质量目标：合格率100%；                                                               时效指标：2024年12月底完成；                                                        成本指标：共计投资2000万；                                                                      社会效益指标：受益村148个、受益户16000户，受益人数40000人；                                                            
服务对象满意度指标：满意度达到85%以上。</t>
  </si>
  <si>
    <t>四</t>
  </si>
  <si>
    <t>巩固三保障成果</t>
  </si>
  <si>
    <t>住房</t>
  </si>
  <si>
    <t>危改改造</t>
  </si>
  <si>
    <t>农村危房改造建设</t>
  </si>
  <si>
    <t>2024年危房改造项目</t>
  </si>
  <si>
    <t>“六类低收入群体”实施农村危房改造建设25户，户均补助3万元</t>
  </si>
  <si>
    <t xml:space="preserve"> 保障农民住房安全</t>
  </si>
  <si>
    <t>总目标：通过新建农村危房改造25户，改善农户住房安全；
质量指标：项目竣工验收合格率为100%；
时效指标：项目工程完成及时率为100%；
项目成本指标；指标值75万元；
社会效益指标：受益人数 120 人；
可持续影响指标：使用年限20年；
服务对象满意度指标：项目区人口满意度为96%。</t>
  </si>
  <si>
    <t>教育</t>
  </si>
  <si>
    <t>英语AI听说课堂帮扶项目</t>
  </si>
  <si>
    <t>为固原市第三中学40个班建设覆盖英语AI听说课堂教学系统，普及新媒体、新技术、新理念课堂教学，充分发挥信息化示范、引领、带动、辐射作用，将东部信息化教学经验成果推广共享到原州区，助力原州教育信息化应用水平提升。</t>
  </si>
  <si>
    <t>固原市第三中学</t>
  </si>
  <si>
    <t>500户1600人</t>
  </si>
  <si>
    <t>改善学校办学条件，创新教育教学方式，提高学校教育信息化水平。</t>
  </si>
  <si>
    <t>1.质量指标 工程合格率100%
2.时效指标 县级验收于2024年6月底前完成≥95%
3.服务对象满意度指标 服务对象满意度≥98%
4.服务对象满意度指标 贫困人口学生家长满意度≥98%
5.服务对象满意度指标 贫困人口学生满意度≥98%</t>
  </si>
  <si>
    <t>固原五中“组团式”帮扶项目</t>
  </si>
  <si>
    <t>教师外出培训、同课异构交流及教师课题研究等费用330万元。</t>
  </si>
  <si>
    <t>固原市第五中学</t>
  </si>
  <si>
    <t>700户2000人</t>
  </si>
  <si>
    <t>教师外出培训，提高教学水平。</t>
  </si>
  <si>
    <t>1.时效指标 2024年11月底前完成率100%
2.社会效益指标 受益人数≥2000人
3.服务对象满意度指标 教师满意度≥98%
4.服务对象满意度指标 服务对象满意度≥98%
5.服务对象满意度指标 贫困人口学生家长满意度≥98%</t>
  </si>
  <si>
    <t>雨露计划</t>
  </si>
  <si>
    <t>享受“雨露计划”职业教育补助</t>
  </si>
  <si>
    <t>用于补助脱贫户、监测帮扶户全日制普通中专、职业高中、技工学校、成人中专、全日制普通大专、高职院校、技师学院在校学生2023年秋季和2024年春季每年4000元，分春秋两季补助，每次补助2000元，申请方式通过“雨露计划+”信息系统学生自主申请办理结果进行补助，计划补助2700人，脱贫户家庭子女2000人，监测对象家庭子女700人，预计总投资1080万元</t>
  </si>
  <si>
    <t>分春秋两季进行补助，每人每学期补助2000元</t>
  </si>
  <si>
    <t>11个乡镇及古雁街道办、北塬街道办</t>
  </si>
  <si>
    <t>所有原州区户籍脱贫户（监测对象）子女2700人，其中脱贫户家庭子女2000人，监测户家庭子女700人。</t>
  </si>
  <si>
    <t>总目标：通过资助脱贫户及监测户中高职子女人数2700人，进一步提高贫困家庭人口就业能力；
质量指标：资助标准达标率100%; 
时效指标：资助经费及时发放率100%;
社会效益指标：受益脱贫人口及监测户2700人。
服务对象满意度指标：受助脱贫户及监测户满意度90%</t>
  </si>
  <si>
    <t>安全饮水</t>
  </si>
  <si>
    <t>固原市原州区2024年度农村供水工程维修养护项目</t>
  </si>
  <si>
    <t>工程修缮或管网维修75处，管网维修长度30.5公里，设备设施更换8处，</t>
  </si>
  <si>
    <t>原州区11个乡镇各村</t>
  </si>
  <si>
    <t>原州区11个乡镇各村868户5386人（其中脱贫户483户1466人，监测户28户101人）</t>
  </si>
  <si>
    <t>总目标：项目验收合格率100%。                         时效指标：项目完成及时率100%。                      生态效益指标:利用率比上年提高。                    可持续影响指标：使用年限15年。                      服务对象满意度指标：项目区人口满意度为97%。</t>
  </si>
  <si>
    <t>2024年原州区开城镇柯庄、双泉等村供水水源管道提升改造工程</t>
  </si>
  <si>
    <t>通过对贺家湾泵站进行改扩建提高供水能力，新建加压泵站1座，设计流量100立方米/小时，铺设DN200球墨铸铁管（K9）扬水管道5.0km，并沿现有连通管道铺设连通复线，新铺设连通管道14公里，其中Φ250PE（1.0MPa）4.0公里，225PE（1.0MPa）10公里，并在连通线路中段及末端分别新建2000立方米蓄水池及500立方米蓄水池各1座，以此缓解开城片区供水压力。</t>
  </si>
  <si>
    <t>开城镇柯庄、双泉等村</t>
  </si>
  <si>
    <t>2023.11-2024.5</t>
  </si>
  <si>
    <t>柯庄、双泉等11个行政村4582户15818人（其中脱贫户380户1311人，监测户16户46人）</t>
  </si>
  <si>
    <t>总目标：项目验收合格率100%。                       时效指标：项目完成及时率100%。                     生态效益指标:利用率比上年提高。                    可持续影响指标：使用年限15年。                     服务对象满意度指标：项目区人口满意度为98%。</t>
  </si>
  <si>
    <t>2024年原州区头营镇大疙瘩、马庄等村供水水源连通工程</t>
  </si>
  <si>
    <t>连通工程自清水河片区主管道18+100处取水，铺设Φ200PE1.6MPa连通管道1.5公里至臭水沟泵站新建的500立方米泵站前池，并利用现有臭水沟泵站站址，新建1座加压泵站，泵站设计流量80立方米/小时，扬程120米，铺设DN150球墨铸铁管（K9）连通管道9.5公里至大疙瘩200立方米蓄水池，并自大疙瘩200立方米蓄水池铺设Φ160PE1.0MPa连通管道5.5公里至南窝子200立方米蓄水池，以此缓解扬黄片区高线末端大疙瘩、马庄及三和等三个村的供水压力。</t>
  </si>
  <si>
    <t>头营镇大疙瘩、马庄等村</t>
  </si>
  <si>
    <t>大疙瘩、马庄、三和等3个行政村2124户8540人（其中脱贫户273户1255人，监测户12户42人）</t>
  </si>
  <si>
    <t>总目标:项目验收合格率100%。                             时效指标：项目完成及时率100%。                       生态效益指标:利用率比上年提高。                     可持续影响指标：使用年限15年。                      服务对象满意度指标：项目区人口满意度为99%。</t>
  </si>
  <si>
    <t>2023年农村人饮养护维修工程</t>
  </si>
  <si>
    <r>
      <rPr>
        <b/>
        <sz val="14"/>
        <rFont val="CESI仿宋-GB2312"/>
        <charset val="134"/>
      </rPr>
      <t>该项目批复总投资510万元。</t>
    </r>
    <r>
      <rPr>
        <sz val="14"/>
        <rFont val="仿宋_GB2312"/>
        <charset val="134"/>
      </rPr>
      <t>2023年完成2023年农村饮水养护维修工程72%。该工程2023年安排资金370万元，已结算370万元，已支付370万元；2024年还需安排资金140万元，建设内容：续建2023年农村饮水养护维修工程剩余28%。</t>
    </r>
    <r>
      <rPr>
        <sz val="14"/>
        <rFont val="CESI仿宋-GB2312"/>
        <charset val="134"/>
      </rPr>
      <t>1、管道维修工程：维修管道总长54.46千米，其中：中河乡维修管道16.11千米，彭堡镇维修管道13.5千米，黄铎堡维修管道4千米，三营镇维修管道2千米，头营镇维修管道1.4千米，官厅镇维修管道10千米，河川乡维修管道6千米，寨科乡维修管道1.45千米。</t>
    </r>
    <r>
      <rPr>
        <b/>
        <sz val="14"/>
        <rFont val="CESI仿宋-GB2312"/>
        <charset val="134"/>
      </rPr>
      <t>2、建筑物工程：</t>
    </r>
    <r>
      <rPr>
        <sz val="14"/>
        <rFont val="CESI仿宋-GB2312"/>
        <charset val="134"/>
      </rPr>
      <t>在中河乡新建100立方米蓄水池2座，50立方米蓄水池1座，新建各类阀井54座，其中：排气补气阀井38座，闸阀井16座。</t>
    </r>
    <r>
      <rPr>
        <b/>
        <sz val="14"/>
        <rFont val="CESI仿宋-GB2312"/>
        <charset val="134"/>
      </rPr>
      <t>3、自来水入户工程：</t>
    </r>
    <r>
      <rPr>
        <sz val="14"/>
        <rFont val="CESI仿宋-GB2312"/>
        <charset val="134"/>
      </rPr>
      <t>为返乡居民和室外无取水井居民在室外取水立杆旁新建取水井188套，铺设串巷管道11..38千米，铺设入户管道15.04千米，每座水井配套Dg25活接球阀了2个，水龙头1个，PE25三通1个，PE25弯头1个，PE25取水软管2.5米；</t>
    </r>
  </si>
  <si>
    <t>2023.04-2024.04</t>
  </si>
  <si>
    <t>2023年原州区农村饮水入户及管道改造工程</t>
  </si>
  <si>
    <t>该项目批复总投资193万元。2023年完成原州区农村饮水入户及管道改造工程93%。该工程2023年安排资金180万元，已结算180万元，已支付180万元，2024年还需安排资金13万元，建设内容：续建原州区农村饮水入户及管道改造工程7%。维修老化爆管7200米，其中Φ40 1.6MpaPE管道3530米，Φ63 1.25Mpa管道2870米，Φ90 1.25Mpa管道800米，Φ40 1.6MpaPE拉管1570米，Φ90 1.25Mpa拉管400米。维修冻管8675米，其中Φ40 1.6MpaPE管道5205米，Φ63 1.25Mpa管道3470米，Φ40 1.6MpaPE拉管1500米，Φ63 1.25Mpa拉管1000米。新建室外取水井178座；</t>
  </si>
  <si>
    <t>2023.03-2023.05</t>
  </si>
  <si>
    <t>健康</t>
  </si>
  <si>
    <t>医疗帮扶</t>
  </si>
  <si>
    <t>原州区人民医院柔性引进高层次人才项目</t>
  </si>
  <si>
    <t>柔性引进7名高层次医疗人才，组建名医工作室。</t>
  </si>
  <si>
    <t>原州区人民医院</t>
  </si>
  <si>
    <t>1、1120名患者；2、14名师带徒弟</t>
  </si>
  <si>
    <t>总体目标：柔性引进7名高层次医疗人才，建成7个名医工作室，通过坐诊、查房、义诊、业务讲座、手术示教的方式加强人才培养、学科建设以提高医院医疗服务能力。1、数量指标：通过“师带徒”培养医院本土医疗人才14位，帮助加强医院7个学科建设；使当地超过1120位患者直接受益，在家门口获得优质医疗资源服务，解决群众看病就医突出问题。2、质量指标：7个名医工作室柔性引进率100%。3、实效指标：2024年11月底。4、成本指标：控制在项目批复概算≤210万元。5、社会效益指标：使1120患者直接受益。6、服务对象满意度指标：受益患者满意度＞90%。</t>
  </si>
  <si>
    <t>原州区人民医院培训交流、远程会诊项目</t>
  </si>
  <si>
    <t>开展大型培训交流10场次、远程多学科会诊、远程门诊30场次</t>
  </si>
  <si>
    <t>1、3030名患者；2、原州区医护人员</t>
  </si>
  <si>
    <t>总体目标：开展大型学术培训会10场次,邀请区内外医疗专家、管理专家开展大型学术培训活动，培训区域内医护人员（含乡镇卫生院、社区卫生服务中心人员）、开展大型义诊、巡诊活动,方便患者看病就医，人数达到3000人次；开展远程多学科会诊、远程门诊30场次，解决针对急危重症患者诊疗水平。
1、数量指标：开展10场次学术活动、开展远程多学科会诊、远程门诊30场次。2、质量指标：10场次大型学术活动、30场次远程多学科会诊、远程门诊完成率100%。3、实效指标：2024年底11底完成项目实施。4、成本指标：控制在项目概算≤150万元。5、社会效益指标：3030名患者直接受益。5、服务对象满意度指标：受益患者满意度＞90%。</t>
  </si>
  <si>
    <t>残疾人帮扶</t>
  </si>
  <si>
    <t>残疾人事业项目</t>
  </si>
  <si>
    <t>（1）为户籍（居住证）在原州区0-17周岁有康复意愿且家庭配合的视力、听力、言语、智力、孤独症、脑瘫等有康复意愿的残疾儿童，进行康复训练服务；
（2）为精神障碍患者实施免费服药救助；</t>
  </si>
  <si>
    <t>原州区残联</t>
  </si>
  <si>
    <t>不少于200人</t>
  </si>
  <si>
    <t>1.为0-17周岁听力、肢体、智力、孤独症儿童提供人工耳蜗及助听器验配、肢体矫治手术、功能训练等服务，显著改善残疾儿童功能状况，增强自理和社会参与能力。2.为精神残疾人提供基本康复服务，帮助残疾人恢复或者补偿功能，减轻功能障碍，增强生活和社会参与能力。</t>
  </si>
  <si>
    <t>五</t>
  </si>
  <si>
    <t>易地搬迁后续扶持</t>
  </si>
  <si>
    <t>原州区移民安置区基础设施建设项目</t>
  </si>
  <si>
    <t>1.改造社区内安全基础设施，新建1处垃圾集中投放点，新建西塬社区活动场所600平米等附属工程；2.三和、利民、大疙瘩等移民村生活用水管网改造。</t>
  </si>
  <si>
    <t>古雁街道西塬社区
头营镇三和、利民等移民村</t>
  </si>
  <si>
    <t>乡村振兴局
头营镇</t>
  </si>
  <si>
    <t>500户1550人</t>
  </si>
  <si>
    <t xml:space="preserve"> 1.改造社区内安全基础设施，新建1处垃圾集中投放点，新建西塬社区活动场所600平米等附属工程；2.三和、利民、大疙瘩等移民村生活用水管网改造。</t>
  </si>
  <si>
    <t>1.数量指标 改造总面积≥600平方米
2.时效指标 项目验收及时率≥100%
3.成本指标 项目总投资600万元
4.可持续影响指标 项目可持续影响年限≥3年
5.服务对象满意度指标 移民满意度≥98%</t>
  </si>
  <si>
    <t>六</t>
  </si>
  <si>
    <t>其他</t>
  </si>
  <si>
    <t>2024年原州区健康饮茶送茶入户边销茶推广项目（少数民族发展）</t>
  </si>
  <si>
    <t xml:space="preserve">  针对原州区三类监测对象共计2001户7439人:其中边缘易致贫1024户3641人；突发严重困难户228户835人；脱贫不稳定户749户2963人，（2023年5月份数据，此数据根据实际情况每月变动），按照100元/人标准进行补贴，每人送2斤边销茶，预计所需资金75万元。</t>
  </si>
  <si>
    <t>原州区辖区内</t>
  </si>
  <si>
    <t>原州区民族宗教事务局</t>
  </si>
  <si>
    <t xml:space="preserve"> 针对原州区三类监测对象共计2001户7439人:其中边缘易致贫1024户3641人；突发严重困难户228户835人；脱贫不稳定户749户2963人。（2023年5月份数据）</t>
  </si>
  <si>
    <t xml:space="preserve">针对原州区三类监测对象共计2001户7439人:其中边缘易致贫1024户3641人；突发严重困难户228户835人；脱贫不稳定户749户2963人，（2023年5月份数据，此数据根据实际情况每月变动），按照100元/人标准进行补贴，每人送2斤边销茶，预计所需资金75万元。引导各族群众形成健康科学的饮茶习惯，为满足人民群众日益增长的健康需求奠定坚实基础。  </t>
  </si>
  <si>
    <t xml:space="preserve">  通过将本项目长期实施，让三类监测对象能够养成“健康饮茶”饮茶理念，通过大力宣传低氟边销茶的好处，能够让原州区辖区内的各族群众形成健康的饮茶习惯习惯，进一步铸牢中华民族共同体意识，助力乡村振兴，引导群众养成“健康饮茶”消费理念，使各族群众能够喝上健康茶，凝聚人心，促进民族团结、增进各民族交往交流交融 。</t>
  </si>
</sst>
</file>

<file path=xl/styles.xml><?xml version="1.0" encoding="utf-8"?>
<styleSheet xmlns="http://schemas.openxmlformats.org/spreadsheetml/2006/main">
  <numFmts count="9">
    <numFmt numFmtId="176" formatCode="0.0000_ "/>
    <numFmt numFmtId="177" formatCode="0.0_ "/>
    <numFmt numFmtId="43" formatCode="_ * #,##0.00_ ;_ * \-#,##0.00_ ;_ * &quot;-&quot;??_ ;_ @_ "/>
    <numFmt numFmtId="41" formatCode="_ * #,##0_ ;_ * \-#,##0_ ;_ * &quot;-&quot;_ ;_ @_ "/>
    <numFmt numFmtId="44" formatCode="_ &quot;￥&quot;* #,##0.00_ ;_ &quot;￥&quot;* \-#,##0.00_ ;_ &quot;￥&quot;* &quot;-&quot;??_ ;_ @_ "/>
    <numFmt numFmtId="178" formatCode="0.00_ "/>
    <numFmt numFmtId="42" formatCode="_ &quot;￥&quot;* #,##0_ ;_ &quot;￥&quot;* \-#,##0_ ;_ &quot;￥&quot;* &quot;-&quot;_ ;_ @_ "/>
    <numFmt numFmtId="179" formatCode="0_ "/>
    <numFmt numFmtId="180" formatCode="0_);[Red]\(0\)"/>
  </numFmts>
  <fonts count="59">
    <font>
      <sz val="11"/>
      <color theme="1"/>
      <name val="宋体"/>
      <charset val="134"/>
      <scheme val="minor"/>
    </font>
    <font>
      <sz val="10"/>
      <color theme="1"/>
      <name val="Arial"/>
      <charset val="0"/>
    </font>
    <font>
      <sz val="18"/>
      <color theme="1"/>
      <name val="方正小标宋简体"/>
      <charset val="0"/>
    </font>
    <font>
      <sz val="14"/>
      <color theme="1"/>
      <name val="仿宋_GB2312"/>
      <charset val="0"/>
    </font>
    <font>
      <sz val="22"/>
      <color theme="1"/>
      <name val="黑体"/>
      <charset val="0"/>
    </font>
    <font>
      <sz val="14"/>
      <name val="仿宋_GB2312"/>
      <charset val="0"/>
    </font>
    <font>
      <sz val="14"/>
      <name val="仿宋_GB2312"/>
      <charset val="134"/>
    </font>
    <font>
      <b/>
      <sz val="20"/>
      <color theme="1"/>
      <name val="仿宋_GB2312"/>
      <charset val="0"/>
    </font>
    <font>
      <sz val="22"/>
      <name val="黑体"/>
      <charset val="0"/>
    </font>
    <font>
      <b/>
      <sz val="20"/>
      <name val="仿宋_GB2312"/>
      <charset val="0"/>
    </font>
    <font>
      <b/>
      <sz val="14"/>
      <name val="仿宋_GB2312"/>
      <charset val="134"/>
    </font>
    <font>
      <sz val="14"/>
      <color rgb="FFFF0000"/>
      <name val="仿宋_GB2312"/>
      <charset val="0"/>
    </font>
    <font>
      <sz val="10"/>
      <color rgb="FFFF0000"/>
      <name val="Arial"/>
      <charset val="134"/>
    </font>
    <font>
      <b/>
      <sz val="14"/>
      <name val="仿宋_GB2312"/>
      <charset val="0"/>
    </font>
    <font>
      <sz val="10"/>
      <name val="Arial"/>
      <charset val="0"/>
    </font>
    <font>
      <sz val="9"/>
      <name val="Arial"/>
      <charset val="0"/>
    </font>
    <font>
      <b/>
      <sz val="36"/>
      <name val="方正小标宋简体"/>
      <charset val="134"/>
    </font>
    <font>
      <sz val="12"/>
      <name val="宋体"/>
      <charset val="134"/>
    </font>
    <font>
      <sz val="18"/>
      <name val="方正小标宋简体"/>
      <charset val="134"/>
    </font>
    <font>
      <sz val="26"/>
      <name val="方正小标宋简体"/>
      <charset val="0"/>
    </font>
    <font>
      <sz val="16"/>
      <name val="仿宋_GB2312"/>
      <charset val="134"/>
    </font>
    <font>
      <b/>
      <sz val="20"/>
      <name val="仿宋_GB2312"/>
      <charset val="134"/>
    </font>
    <font>
      <sz val="12"/>
      <name val="仿宋_GB2312"/>
      <charset val="134"/>
    </font>
    <font>
      <sz val="20"/>
      <name val="方正小标宋简体"/>
      <charset val="0"/>
    </font>
    <font>
      <b/>
      <sz val="16"/>
      <name val="仿宋_GB2312"/>
      <charset val="134"/>
    </font>
    <font>
      <sz val="18"/>
      <name val="方正小标宋简体"/>
      <charset val="0"/>
    </font>
    <font>
      <sz val="14"/>
      <color theme="1"/>
      <name val="仿宋_GB2312"/>
      <charset val="134"/>
    </font>
    <font>
      <sz val="22"/>
      <name val="黑体"/>
      <charset val="134"/>
    </font>
    <font>
      <b/>
      <sz val="14"/>
      <color theme="1"/>
      <name val="仿宋_GB2312"/>
      <charset val="134"/>
    </font>
    <font>
      <b/>
      <sz val="14"/>
      <name val="CESI仿宋-GB2312"/>
      <charset val="134"/>
    </font>
    <font>
      <sz val="14"/>
      <name val="CESI仿宋-GB2312"/>
      <charset val="134"/>
    </font>
    <font>
      <sz val="10"/>
      <name val="Arial"/>
      <charset val="134"/>
    </font>
    <font>
      <sz val="11"/>
      <color theme="0"/>
      <name val="宋体"/>
      <charset val="0"/>
      <scheme val="minor"/>
    </font>
    <font>
      <sz val="11"/>
      <color rgb="FF3F3F76"/>
      <name val="宋体"/>
      <charset val="0"/>
      <scheme val="minor"/>
    </font>
    <font>
      <sz val="11"/>
      <color theme="1"/>
      <name val="宋体"/>
      <charset val="0"/>
      <scheme val="minor"/>
    </font>
    <font>
      <u/>
      <sz val="11"/>
      <color rgb="FF0000FF"/>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b/>
      <sz val="11"/>
      <color theme="1"/>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u/>
      <sz val="11"/>
      <color rgb="FF800080"/>
      <name val="宋体"/>
      <charset val="0"/>
      <scheme val="minor"/>
    </font>
    <font>
      <i/>
      <sz val="11"/>
      <color rgb="FF7F7F7F"/>
      <name val="宋体"/>
      <charset val="0"/>
      <scheme val="minor"/>
    </font>
    <font>
      <b/>
      <sz val="18"/>
      <color theme="3"/>
      <name val="宋体"/>
      <charset val="134"/>
      <scheme val="minor"/>
    </font>
    <font>
      <sz val="9"/>
      <name val="宋体"/>
      <charset val="134"/>
    </font>
    <font>
      <sz val="11"/>
      <color rgb="FFFA7D00"/>
      <name val="宋体"/>
      <charset val="0"/>
      <scheme val="minor"/>
    </font>
    <font>
      <sz val="11"/>
      <color indexed="8"/>
      <name val="宋体"/>
      <charset val="134"/>
    </font>
    <font>
      <sz val="11"/>
      <color rgb="FFFF0000"/>
      <name val="宋体"/>
      <charset val="0"/>
      <scheme val="minor"/>
    </font>
    <font>
      <sz val="11"/>
      <color rgb="FF006100"/>
      <name val="宋体"/>
      <charset val="0"/>
      <scheme val="minor"/>
    </font>
    <font>
      <sz val="11"/>
      <color rgb="FF9C6500"/>
      <name val="宋体"/>
      <charset val="0"/>
      <scheme val="minor"/>
    </font>
    <font>
      <sz val="11"/>
      <color rgb="FF9C0006"/>
      <name val="宋体"/>
      <charset val="0"/>
      <scheme val="minor"/>
    </font>
    <font>
      <sz val="14"/>
      <name val="宋体"/>
      <charset val="134"/>
    </font>
    <font>
      <sz val="14"/>
      <name val="方正书宋_GBK"/>
      <charset val="134"/>
    </font>
    <font>
      <sz val="14"/>
      <name val="Arial"/>
      <charset val="134"/>
    </font>
    <font>
      <sz val="14"/>
      <name val="方正书宋_GBK"/>
      <charset val="0"/>
    </font>
    <font>
      <sz val="14"/>
      <name val="宋体"/>
      <charset val="0"/>
    </font>
    <font>
      <vertAlign val="superscript"/>
      <sz val="14"/>
      <name val="仿宋_GB2312"/>
      <charset val="134"/>
    </font>
  </fonts>
  <fills count="33">
    <fill>
      <patternFill patternType="none"/>
    </fill>
    <fill>
      <patternFill patternType="gray125"/>
    </fill>
    <fill>
      <patternFill patternType="solid">
        <fgColor theme="7"/>
        <bgColor indexed="64"/>
      </patternFill>
    </fill>
    <fill>
      <patternFill patternType="solid">
        <fgColor rgb="FFFFCC99"/>
        <bgColor indexed="64"/>
      </patternFill>
    </fill>
    <fill>
      <patternFill patternType="solid">
        <fgColor theme="9"/>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s>
  <borders count="25">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top/>
      <bottom style="thin">
        <color auto="true"/>
      </bottom>
      <diagonal/>
    </border>
    <border>
      <left/>
      <right style="thin">
        <color auto="true"/>
      </right>
      <top/>
      <bottom style="thin">
        <color auto="true"/>
      </bottom>
      <diagonal/>
    </border>
    <border>
      <left style="thin">
        <color indexed="0"/>
      </left>
      <right/>
      <top style="thin">
        <color indexed="0"/>
      </top>
      <bottom style="thin">
        <color indexed="0"/>
      </bottom>
      <diagonal/>
    </border>
    <border>
      <left style="thin">
        <color indexed="0"/>
      </left>
      <right/>
      <top style="thin">
        <color indexed="0"/>
      </top>
      <bottom/>
      <diagonal/>
    </border>
    <border>
      <left style="thin">
        <color indexed="0"/>
      </left>
      <right/>
      <top/>
      <bottom style="thin">
        <color indexed="0"/>
      </bottom>
      <diagonal/>
    </border>
    <border>
      <left style="thin">
        <color indexed="8"/>
      </left>
      <right/>
      <top style="thin">
        <color indexed="8"/>
      </top>
      <bottom style="thin">
        <color indexed="8"/>
      </bottom>
      <diagonal/>
    </border>
    <border>
      <left style="thin">
        <color auto="true"/>
      </left>
      <right/>
      <top style="thin">
        <color auto="true"/>
      </top>
      <bottom/>
      <diagonal/>
    </border>
    <border>
      <left/>
      <right style="thin">
        <color auto="true"/>
      </right>
      <top style="thin">
        <color auto="true"/>
      </top>
      <bottom/>
      <diagonal/>
    </border>
    <border>
      <left/>
      <right/>
      <top style="thin">
        <color auto="true"/>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3">
    <xf numFmtId="0" fontId="0" fillId="0" borderId="0" applyBorder="false">
      <alignment vertical="center"/>
    </xf>
    <xf numFmtId="0" fontId="17" fillId="0" borderId="0" applyBorder="false">
      <alignment vertical="center"/>
    </xf>
    <xf numFmtId="0" fontId="48" fillId="0" borderId="0" applyBorder="false">
      <alignment vertical="center"/>
    </xf>
    <xf numFmtId="0" fontId="32" fillId="9" borderId="0" applyNumberFormat="false" applyBorder="false" applyAlignment="false" applyProtection="false">
      <alignment vertical="center"/>
    </xf>
    <xf numFmtId="0" fontId="34" fillId="13" borderId="0" applyNumberFormat="false" applyBorder="false" applyAlignment="false" applyProtection="false">
      <alignment vertical="center"/>
    </xf>
    <xf numFmtId="0" fontId="41" fillId="6" borderId="21" applyNumberFormat="false" applyAlignment="false" applyProtection="false">
      <alignment vertical="center"/>
    </xf>
    <xf numFmtId="0" fontId="42" fillId="14" borderId="22" applyNumberFormat="false" applyAlignment="false" applyProtection="false">
      <alignment vertical="center"/>
    </xf>
    <xf numFmtId="0" fontId="52" fillId="28" borderId="0" applyNumberFormat="false" applyBorder="false" applyAlignment="false" applyProtection="false">
      <alignment vertical="center"/>
    </xf>
    <xf numFmtId="0" fontId="40" fillId="0" borderId="19" applyNumberFormat="false" applyFill="false" applyAlignment="false" applyProtection="false">
      <alignment vertical="center"/>
    </xf>
    <xf numFmtId="0" fontId="44" fillId="0" borderId="0" applyNumberFormat="false" applyFill="false" applyBorder="false" applyAlignment="false" applyProtection="false">
      <alignment vertical="center"/>
    </xf>
    <xf numFmtId="0" fontId="38" fillId="0" borderId="19" applyNumberFormat="false" applyFill="false" applyAlignment="false" applyProtection="false">
      <alignment vertical="center"/>
    </xf>
    <xf numFmtId="0" fontId="34" fillId="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34" fillId="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2" fillId="24" borderId="0" applyNumberFormat="false" applyBorder="false" applyAlignment="false" applyProtection="false">
      <alignment vertical="center"/>
    </xf>
    <xf numFmtId="0" fontId="37" fillId="0" borderId="18" applyNumberFormat="false" applyFill="false" applyAlignment="false" applyProtection="false">
      <alignment vertical="center"/>
    </xf>
    <xf numFmtId="0" fontId="39" fillId="0" borderId="20" applyNumberFormat="false" applyFill="false" applyAlignment="false" applyProtection="false">
      <alignment vertical="center"/>
    </xf>
    <xf numFmtId="0" fontId="34" fillId="5" borderId="0" applyNumberFormat="false" applyBorder="false" applyAlignment="false" applyProtection="false">
      <alignment vertical="center"/>
    </xf>
    <xf numFmtId="0" fontId="17" fillId="0" borderId="0" applyBorder="false">
      <alignment vertical="center"/>
    </xf>
    <xf numFmtId="0" fontId="34" fillId="12"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3" fillId="0" borderId="0" applyNumberFormat="false" applyFill="false" applyBorder="false" applyAlignment="false" applyProtection="false">
      <alignment vertical="center"/>
    </xf>
    <xf numFmtId="0" fontId="34" fillId="22" borderId="0" applyNumberFormat="false" applyBorder="false" applyAlignment="false" applyProtection="false">
      <alignment vertical="center"/>
    </xf>
    <xf numFmtId="0" fontId="47" fillId="0" borderId="23"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34"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49" fillId="0" borderId="0" applyNumberFormat="false" applyFill="false" applyBorder="false" applyAlignment="false" applyProtection="false">
      <alignment vertical="center"/>
    </xf>
    <xf numFmtId="0" fontId="34" fillId="21" borderId="0" applyNumberFormat="false" applyBorder="false" applyAlignment="false" applyProtection="false">
      <alignment vertical="center"/>
    </xf>
    <xf numFmtId="0" fontId="0" fillId="18" borderId="24" applyNumberFormat="false" applyFont="false" applyAlignment="false" applyProtection="false">
      <alignment vertical="center"/>
    </xf>
    <xf numFmtId="0" fontId="32" fillId="15" borderId="0" applyNumberFormat="false" applyBorder="false" applyAlignment="false" applyProtection="false">
      <alignment vertical="center"/>
    </xf>
    <xf numFmtId="0" fontId="50" fillId="23" borderId="0" applyNumberFormat="false" applyBorder="false" applyAlignment="false" applyProtection="false">
      <alignment vertical="center"/>
    </xf>
    <xf numFmtId="0" fontId="46" fillId="0" borderId="0" applyBorder="false">
      <alignment vertical="center"/>
    </xf>
    <xf numFmtId="0" fontId="34" fillId="26" borderId="0" applyNumberFormat="false" applyBorder="false" applyAlignment="false" applyProtection="false">
      <alignment vertical="center"/>
    </xf>
    <xf numFmtId="0" fontId="51" fillId="25" borderId="0" applyNumberFormat="false" applyBorder="false" applyAlignment="false" applyProtection="false">
      <alignment vertical="center"/>
    </xf>
    <xf numFmtId="0" fontId="36" fillId="6" borderId="17" applyNumberFormat="false" applyAlignment="false" applyProtection="false">
      <alignment vertical="center"/>
    </xf>
    <xf numFmtId="0" fontId="32" fillId="27"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32" fillId="31" borderId="0" applyNumberFormat="false" applyBorder="false" applyAlignment="false" applyProtection="false">
      <alignment vertical="center"/>
    </xf>
    <xf numFmtId="0" fontId="32"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32"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2" fillId="11"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33" fillId="3" borderId="17" applyNumberFormat="false" applyAlignment="false" applyProtection="false">
      <alignment vertical="center"/>
    </xf>
    <xf numFmtId="0" fontId="34" fillId="17" borderId="0" applyNumberFormat="false" applyBorder="false" applyAlignment="false" applyProtection="false">
      <alignment vertical="center"/>
    </xf>
    <xf numFmtId="0" fontId="32" fillId="2" borderId="0" applyNumberFormat="false" applyBorder="false" applyAlignment="false" applyProtection="false">
      <alignment vertical="center"/>
    </xf>
    <xf numFmtId="0" fontId="34" fillId="10" borderId="0" applyNumberFormat="false" applyBorder="false" applyAlignment="false" applyProtection="false">
      <alignment vertical="center"/>
    </xf>
  </cellStyleXfs>
  <cellXfs count="198">
    <xf numFmtId="0" fontId="0" fillId="0" borderId="0" xfId="0">
      <alignment vertical="center"/>
    </xf>
    <xf numFmtId="0" fontId="1" fillId="0" borderId="0" xfId="0" applyFont="true" applyFill="true" applyAlignment="true"/>
    <xf numFmtId="0" fontId="2" fillId="0" borderId="0" xfId="0" applyFont="true" applyFill="true" applyAlignment="true">
      <alignment horizontal="center"/>
    </xf>
    <xf numFmtId="0" fontId="3" fillId="0" borderId="0" xfId="0" applyFont="true" applyFill="true" applyAlignment="true">
      <alignment horizontal="left"/>
    </xf>
    <xf numFmtId="0" fontId="4" fillId="0" borderId="0" xfId="0" applyFont="true" applyFill="true" applyAlignment="true">
      <alignment horizontal="center" vertical="center"/>
    </xf>
    <xf numFmtId="0" fontId="5" fillId="0" borderId="0" xfId="0" applyFont="true" applyFill="true" applyAlignment="true">
      <alignment horizontal="left"/>
    </xf>
    <xf numFmtId="0" fontId="6" fillId="0" borderId="0" xfId="0" applyFont="true" applyFill="true" applyAlignment="true">
      <alignment horizontal="left" wrapText="true"/>
    </xf>
    <xf numFmtId="0" fontId="6" fillId="0" borderId="0" xfId="0" applyFont="true" applyFill="true" applyAlignment="true">
      <alignment horizontal="left"/>
    </xf>
    <xf numFmtId="0" fontId="7" fillId="0" borderId="0" xfId="0" applyFont="true" applyFill="true" applyAlignment="true">
      <alignment horizontal="center"/>
    </xf>
    <xf numFmtId="0" fontId="5" fillId="0" borderId="0" xfId="0" applyFont="true" applyFill="true" applyBorder="true" applyAlignment="true">
      <alignment horizontal="left"/>
    </xf>
    <xf numFmtId="0" fontId="8" fillId="0" borderId="0" xfId="0" applyFont="true" applyFill="true" applyAlignment="true">
      <alignment horizontal="left"/>
    </xf>
    <xf numFmtId="0" fontId="9" fillId="0" borderId="0" xfId="0" applyFont="true" applyFill="true" applyAlignment="true">
      <alignment horizontal="left"/>
    </xf>
    <xf numFmtId="0" fontId="10" fillId="0" borderId="0" xfId="0" applyFont="true" applyFill="true" applyAlignment="true">
      <alignment horizontal="left" vertical="center"/>
    </xf>
    <xf numFmtId="0" fontId="5" fillId="0" borderId="0" xfId="0" applyFont="true" applyFill="true" applyAlignment="true">
      <alignment horizontal="left" wrapText="true"/>
    </xf>
    <xf numFmtId="0" fontId="11" fillId="0" borderId="0" xfId="0" applyFont="true" applyFill="true" applyBorder="true" applyAlignment="true">
      <alignment horizontal="left"/>
    </xf>
    <xf numFmtId="0" fontId="12" fillId="0" borderId="0" xfId="0" applyFont="true" applyFill="true" applyBorder="true" applyAlignment="true"/>
    <xf numFmtId="0" fontId="6" fillId="0" borderId="0" xfId="0" applyFont="true" applyFill="true" applyBorder="true" applyAlignment="true"/>
    <xf numFmtId="0" fontId="13" fillId="0" borderId="0" xfId="0" applyFont="true" applyFill="true" applyBorder="true" applyAlignment="true">
      <alignment horizontal="left"/>
    </xf>
    <xf numFmtId="0" fontId="13" fillId="0" borderId="1" xfId="0" applyFont="true" applyFill="true" applyBorder="true" applyAlignment="true">
      <alignment horizontal="left"/>
    </xf>
    <xf numFmtId="0" fontId="13" fillId="0" borderId="0" xfId="0" applyFont="true" applyFill="true" applyAlignment="true">
      <alignment horizontal="left"/>
    </xf>
    <xf numFmtId="0" fontId="14" fillId="0" borderId="0" xfId="0" applyFont="true" applyFill="true" applyAlignment="true"/>
    <xf numFmtId="0" fontId="14" fillId="0" borderId="0" xfId="0" applyFont="true" applyFill="true" applyAlignment="true">
      <alignment horizontal="center"/>
    </xf>
    <xf numFmtId="49" fontId="15" fillId="0" borderId="0" xfId="0" applyNumberFormat="true" applyFont="true" applyFill="true" applyAlignment="true">
      <alignment wrapText="true"/>
    </xf>
    <xf numFmtId="49" fontId="14" fillId="0" borderId="0" xfId="0" applyNumberFormat="true" applyFont="true" applyFill="true" applyAlignment="true">
      <alignment wrapText="true"/>
    </xf>
    <xf numFmtId="0" fontId="14" fillId="0" borderId="0" xfId="0" applyFont="true" applyFill="true" applyAlignment="true">
      <alignment horizontal="center" vertical="center" wrapText="true"/>
    </xf>
    <xf numFmtId="0" fontId="14" fillId="0" borderId="0" xfId="0" applyFont="true" applyFill="true" applyAlignment="true">
      <alignment wrapText="true"/>
    </xf>
    <xf numFmtId="0" fontId="14" fillId="0" borderId="0" xfId="0" applyFont="true" applyFill="true" applyAlignment="true">
      <alignment horizontal="left" vertical="center" wrapText="true"/>
    </xf>
    <xf numFmtId="0" fontId="14" fillId="0" borderId="0" xfId="0" applyFont="true" applyFill="true" applyAlignment="true">
      <alignment horizontal="center" wrapText="true"/>
    </xf>
    <xf numFmtId="0" fontId="14" fillId="0" borderId="1" xfId="0" applyFont="true" applyFill="true" applyBorder="true" applyAlignment="true">
      <alignment wrapText="true"/>
    </xf>
    <xf numFmtId="0" fontId="8" fillId="0" borderId="0" xfId="0" applyFont="true" applyFill="true" applyAlignment="true">
      <alignment horizontal="center" vertical="center"/>
    </xf>
    <xf numFmtId="0" fontId="16" fillId="0" borderId="0" xfId="0" applyFont="true" applyFill="true" applyAlignment="true">
      <alignment horizontal="center" vertical="center" wrapText="true"/>
    </xf>
    <xf numFmtId="0" fontId="17" fillId="0" borderId="0" xfId="0" applyFont="true" applyFill="true" applyAlignment="true">
      <alignment horizontal="center" vertical="center"/>
    </xf>
    <xf numFmtId="0" fontId="18" fillId="0" borderId="1" xfId="0" applyFont="true" applyFill="true" applyBorder="true" applyAlignment="true">
      <alignment horizontal="center" vertical="center"/>
    </xf>
    <xf numFmtId="49" fontId="18" fillId="0" borderId="1" xfId="0" applyNumberFormat="true" applyFont="true" applyFill="true" applyBorder="true" applyAlignment="true">
      <alignment horizontal="center" vertical="center" wrapText="true"/>
    </xf>
    <xf numFmtId="0" fontId="18" fillId="0" borderId="1" xfId="0" applyFont="true" applyFill="true" applyBorder="true" applyAlignment="true">
      <alignment horizontal="center" vertical="center" wrapText="true"/>
    </xf>
    <xf numFmtId="0" fontId="19" fillId="0" borderId="2" xfId="0" applyFont="true" applyFill="true" applyBorder="true" applyAlignment="true">
      <alignment horizontal="center" vertical="center"/>
    </xf>
    <xf numFmtId="0" fontId="19" fillId="0" borderId="3" xfId="0" applyFont="true" applyFill="true" applyBorder="true" applyAlignment="true">
      <alignment horizontal="center" vertical="center"/>
    </xf>
    <xf numFmtId="0" fontId="8" fillId="0" borderId="1" xfId="0" applyFont="true" applyFill="true" applyBorder="true" applyAlignment="true">
      <alignment horizontal="center" vertical="center"/>
    </xf>
    <xf numFmtId="0" fontId="8" fillId="0" borderId="3" xfId="0" applyFont="true" applyFill="true" applyBorder="true" applyAlignment="true">
      <alignment horizontal="center" vertical="center"/>
    </xf>
    <xf numFmtId="0" fontId="8" fillId="0" borderId="4" xfId="0" applyFont="true" applyFill="true" applyBorder="true" applyAlignment="true">
      <alignment horizontal="center" vertical="center"/>
    </xf>
    <xf numFmtId="0" fontId="9" fillId="0" borderId="2" xfId="0" applyFont="true" applyFill="true" applyBorder="true" applyAlignment="true">
      <alignment horizontal="center" vertical="center" wrapText="true"/>
    </xf>
    <xf numFmtId="0" fontId="9" fillId="0" borderId="3" xfId="0" applyFont="true" applyFill="true" applyBorder="true" applyAlignment="true">
      <alignment vertical="center"/>
    </xf>
    <xf numFmtId="0" fontId="9" fillId="0" borderId="4" xfId="0" applyFont="true" applyFill="true" applyBorder="true" applyAlignment="true">
      <alignment vertical="center"/>
    </xf>
    <xf numFmtId="0" fontId="5" fillId="0" borderId="1" xfId="0" applyFont="true" applyFill="true" applyBorder="true" applyAlignment="true">
      <alignment horizontal="center" vertical="center"/>
    </xf>
    <xf numFmtId="0" fontId="5" fillId="0" borderId="1" xfId="0" applyFont="true" applyFill="true" applyBorder="true" applyAlignment="true">
      <alignment horizontal="left" vertical="center"/>
    </xf>
    <xf numFmtId="49" fontId="6" fillId="0" borderId="1" xfId="0" applyNumberFormat="true" applyFont="true" applyFill="true" applyBorder="true" applyAlignment="true">
      <alignment horizontal="left" vertical="center" wrapText="true"/>
    </xf>
    <xf numFmtId="0" fontId="20" fillId="0"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0" fontId="6" fillId="0" borderId="1" xfId="2" applyFont="true" applyFill="true" applyBorder="true" applyAlignment="true">
      <alignment horizontal="left" vertical="center" wrapText="true"/>
    </xf>
    <xf numFmtId="0" fontId="6" fillId="0" borderId="4" xfId="0" applyFont="true" applyFill="true" applyBorder="true" applyAlignment="true">
      <alignment horizontal="left" vertical="center" wrapText="true"/>
    </xf>
    <xf numFmtId="0" fontId="9" fillId="0" borderId="1" xfId="0" applyFont="true" applyFill="true" applyBorder="true" applyAlignment="true">
      <alignment horizontal="center" vertical="center"/>
    </xf>
    <xf numFmtId="49" fontId="21" fillId="0" borderId="2" xfId="0" applyNumberFormat="true" applyFont="true" applyFill="true" applyBorder="true" applyAlignment="true">
      <alignment horizontal="center" vertical="center" wrapText="true"/>
    </xf>
    <xf numFmtId="49" fontId="21" fillId="0" borderId="3" xfId="0" applyNumberFormat="true" applyFont="true" applyFill="true" applyBorder="true" applyAlignment="true">
      <alignment horizontal="center" vertical="center" wrapText="true"/>
    </xf>
    <xf numFmtId="49" fontId="21" fillId="0" borderId="4"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49" fontId="5" fillId="0" borderId="1" xfId="0" applyNumberFormat="true" applyFont="true" applyFill="true" applyBorder="true" applyAlignment="true">
      <alignment horizontal="left" vertical="center" wrapText="true"/>
    </xf>
    <xf numFmtId="49" fontId="21" fillId="0" borderId="1" xfId="0" applyNumberFormat="true" applyFont="true" applyFill="true" applyBorder="true" applyAlignment="true">
      <alignment horizontal="center" vertical="center" wrapText="true"/>
    </xf>
    <xf numFmtId="0" fontId="13" fillId="0" borderId="1" xfId="0" applyFont="true" applyFill="true" applyBorder="true" applyAlignment="true">
      <alignment horizontal="left" vertical="center"/>
    </xf>
    <xf numFmtId="0" fontId="20" fillId="0" borderId="1" xfId="0" applyFont="true" applyFill="true" applyBorder="true" applyAlignment="true">
      <alignment horizontal="center" vertical="center" wrapText="true"/>
    </xf>
    <xf numFmtId="0" fontId="6" fillId="0" borderId="1" xfId="0" applyFont="true" applyFill="true" applyBorder="true" applyAlignment="true">
      <alignment vertical="center" wrapText="true"/>
    </xf>
    <xf numFmtId="0" fontId="5" fillId="0" borderId="1" xfId="0" applyFont="true" applyFill="true" applyBorder="true" applyAlignment="true">
      <alignment horizontal="left" vertical="center" wrapText="true"/>
    </xf>
    <xf numFmtId="0" fontId="22" fillId="0"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xf>
    <xf numFmtId="0" fontId="20" fillId="0" borderId="0" xfId="0" applyFont="true" applyFill="true" applyBorder="true" applyAlignment="true">
      <alignment horizontal="left" wrapText="true"/>
    </xf>
    <xf numFmtId="179" fontId="6" fillId="0" borderId="5" xfId="0" applyNumberFormat="true" applyFont="true" applyFill="true" applyBorder="true" applyAlignment="true" applyProtection="true">
      <alignment horizontal="left" vertical="center" wrapText="true"/>
    </xf>
    <xf numFmtId="179" fontId="6" fillId="0" borderId="1" xfId="0" applyNumberFormat="true" applyFont="true" applyFill="true" applyBorder="true" applyAlignment="true" applyProtection="true">
      <alignment horizontal="left" vertical="center" wrapText="true"/>
    </xf>
    <xf numFmtId="0" fontId="6" fillId="0" borderId="1" xfId="0" applyFont="true" applyFill="true" applyBorder="true" applyAlignment="true">
      <alignment horizontal="left" wrapText="true"/>
    </xf>
    <xf numFmtId="0" fontId="21" fillId="0" borderId="1" xfId="0" applyFont="true" applyFill="true" applyBorder="true" applyAlignment="true">
      <alignment horizontal="center" vertical="center"/>
    </xf>
    <xf numFmtId="0" fontId="21" fillId="0" borderId="1" xfId="0" applyFont="true" applyFill="true" applyBorder="true" applyAlignment="true">
      <alignment horizontal="center" vertical="center" wrapText="true"/>
    </xf>
    <xf numFmtId="49" fontId="22" fillId="0" borderId="1" xfId="0" applyNumberFormat="true" applyFont="true" applyFill="true" applyBorder="true" applyAlignment="true">
      <alignment horizontal="center" vertical="center" wrapText="true"/>
    </xf>
    <xf numFmtId="0" fontId="22"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9" fillId="0" borderId="4" xfId="0" applyFont="true" applyFill="true" applyBorder="true" applyAlignment="true">
      <alignment horizontal="center" vertical="center"/>
    </xf>
    <xf numFmtId="180" fontId="23" fillId="0" borderId="1" xfId="0" applyNumberFormat="true" applyFont="true" applyFill="true" applyBorder="true" applyAlignment="true">
      <alignment horizontal="center" vertical="center" wrapText="true"/>
    </xf>
    <xf numFmtId="180" fontId="8" fillId="0" borderId="1" xfId="0" applyNumberFormat="true" applyFont="true" applyFill="true" applyBorder="true" applyAlignment="true">
      <alignment horizontal="center" vertical="center"/>
    </xf>
    <xf numFmtId="180" fontId="5" fillId="0" borderId="1" xfId="0" applyNumberFormat="true" applyFont="true" applyFill="true" applyBorder="true" applyAlignment="true">
      <alignment horizontal="center" vertical="center" wrapText="true"/>
    </xf>
    <xf numFmtId="180" fontId="5" fillId="0" borderId="1" xfId="0" applyNumberFormat="true" applyFont="true" applyFill="true" applyBorder="true" applyAlignment="true">
      <alignment horizontal="left" vertical="center" wrapText="true"/>
    </xf>
    <xf numFmtId="180" fontId="6" fillId="0" borderId="1" xfId="0" applyNumberFormat="true" applyFont="true" applyFill="true" applyBorder="true" applyAlignment="true">
      <alignment horizontal="center" vertical="center"/>
    </xf>
    <xf numFmtId="180" fontId="6" fillId="0" borderId="1" xfId="0" applyNumberFormat="true" applyFont="true" applyFill="true" applyBorder="true" applyAlignment="true">
      <alignment horizontal="left" vertical="center" wrapText="true"/>
    </xf>
    <xf numFmtId="178" fontId="6" fillId="0" borderId="1" xfId="0" applyNumberFormat="true" applyFont="true" applyFill="true" applyBorder="true" applyAlignment="true">
      <alignment horizontal="left" vertical="center" wrapText="true"/>
    </xf>
    <xf numFmtId="179" fontId="5" fillId="0" borderId="1" xfId="0" applyNumberFormat="true" applyFont="true" applyFill="true" applyBorder="true" applyAlignment="true" applyProtection="true">
      <alignment horizontal="left" vertical="center" wrapText="true"/>
    </xf>
    <xf numFmtId="0" fontId="24" fillId="0" borderId="1" xfId="0" applyFont="true" applyFill="true" applyBorder="true" applyAlignment="true">
      <alignment horizontal="center" vertical="center" wrapText="true"/>
    </xf>
    <xf numFmtId="180" fontId="21" fillId="0" borderId="1" xfId="0" applyNumberFormat="true"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6" fillId="0" borderId="6" xfId="0" applyFont="true" applyFill="true" applyBorder="true" applyAlignment="true">
      <alignment horizontal="left"/>
    </xf>
    <xf numFmtId="0" fontId="5" fillId="0" borderId="1" xfId="0" applyFont="true" applyFill="true" applyBorder="true" applyAlignment="true">
      <alignment horizontal="left"/>
    </xf>
    <xf numFmtId="177" fontId="6" fillId="0" borderId="1" xfId="0" applyNumberFormat="true" applyFont="true" applyFill="true" applyBorder="true" applyAlignment="true">
      <alignment horizontal="left" vertical="center" wrapText="true"/>
    </xf>
    <xf numFmtId="0" fontId="6" fillId="0" borderId="1" xfId="0" applyNumberFormat="true" applyFont="true" applyFill="true" applyBorder="true" applyAlignment="true">
      <alignment horizontal="left" vertical="center" wrapText="true"/>
    </xf>
    <xf numFmtId="0" fontId="14" fillId="0" borderId="0" xfId="0" applyFont="true" applyFill="true" applyBorder="true" applyAlignment="true">
      <alignment wrapText="true"/>
    </xf>
    <xf numFmtId="0" fontId="16" fillId="0" borderId="7" xfId="0" applyFont="true" applyFill="true" applyBorder="true" applyAlignment="true">
      <alignment horizontal="center" vertical="center" wrapText="true"/>
    </xf>
    <xf numFmtId="0" fontId="16" fillId="0" borderId="0" xfId="0" applyFont="true" applyFill="true" applyBorder="true" applyAlignment="true">
      <alignment horizontal="center" vertical="center" wrapText="true"/>
    </xf>
    <xf numFmtId="0" fontId="18"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xf>
    <xf numFmtId="0" fontId="5" fillId="0" borderId="2" xfId="0" applyFont="true" applyFill="true" applyBorder="true" applyAlignment="true">
      <alignment horizontal="center" vertical="center"/>
    </xf>
    <xf numFmtId="0" fontId="6" fillId="0" borderId="1" xfId="0" applyFont="true" applyFill="true" applyBorder="true" applyAlignment="true">
      <alignment horizontal="left" vertical="top" wrapText="true"/>
    </xf>
    <xf numFmtId="0" fontId="5" fillId="0" borderId="1" xfId="0" applyFont="true" applyFill="true" applyBorder="true" applyAlignment="true">
      <alignment horizontal="center" vertical="center" wrapText="true"/>
    </xf>
    <xf numFmtId="0" fontId="6" fillId="0" borderId="6" xfId="0" applyFont="true" applyFill="true" applyBorder="true" applyAlignment="true">
      <alignment horizontal="center" vertical="center" wrapText="true"/>
    </xf>
    <xf numFmtId="0" fontId="6" fillId="0" borderId="0" xfId="0" applyFont="true" applyFill="true" applyAlignment="true">
      <alignment horizontal="left" vertical="center" wrapText="true"/>
    </xf>
    <xf numFmtId="179" fontId="6" fillId="0" borderId="1" xfId="0" applyNumberFormat="true" applyFont="true" applyFill="true" applyBorder="true" applyAlignment="true" applyProtection="true">
      <alignment horizontal="center" vertical="center" wrapText="true"/>
    </xf>
    <xf numFmtId="0" fontId="6" fillId="0" borderId="0" xfId="0" applyFont="true" applyFill="true" applyAlignment="true">
      <alignment horizontal="center" vertical="center"/>
    </xf>
    <xf numFmtId="0" fontId="10"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top" wrapText="true"/>
    </xf>
    <xf numFmtId="0" fontId="5" fillId="0" borderId="1" xfId="0" applyFont="true" applyFill="true" applyBorder="true" applyAlignment="true">
      <alignment horizontal="left" wrapText="true"/>
    </xf>
    <xf numFmtId="49" fontId="6" fillId="0" borderId="1" xfId="0" applyNumberFormat="true"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25" fillId="0" borderId="0" xfId="0" applyFont="true" applyFill="true" applyAlignment="true">
      <alignment horizontal="center"/>
    </xf>
    <xf numFmtId="0" fontId="26" fillId="0" borderId="0" xfId="0" applyFont="true" applyFill="true" applyAlignment="true">
      <alignment horizontal="left" wrapText="true"/>
    </xf>
    <xf numFmtId="0" fontId="9" fillId="0" borderId="0" xfId="0" applyFont="true" applyFill="true" applyAlignment="true">
      <alignment horizontal="center"/>
    </xf>
    <xf numFmtId="0" fontId="6" fillId="0" borderId="5" xfId="0" applyFont="true" applyFill="true" applyBorder="true" applyAlignment="true">
      <alignment horizontal="left" vertical="center" wrapText="true"/>
    </xf>
    <xf numFmtId="0" fontId="9" fillId="0" borderId="8" xfId="0" applyFont="true" applyFill="true" applyBorder="true" applyAlignment="true">
      <alignment horizontal="center" vertical="center"/>
    </xf>
    <xf numFmtId="0" fontId="9" fillId="0" borderId="9" xfId="0" applyFont="true" applyFill="true" applyBorder="true" applyAlignment="true">
      <alignment horizontal="center" vertical="center"/>
    </xf>
    <xf numFmtId="0" fontId="6" fillId="0" borderId="10" xfId="0" applyFont="true" applyFill="true" applyBorder="true" applyAlignment="true">
      <alignment horizontal="center" vertical="center"/>
    </xf>
    <xf numFmtId="0" fontId="27" fillId="0" borderId="10" xfId="0" applyFont="true" applyFill="true" applyBorder="true" applyAlignment="true">
      <alignment horizontal="center" vertical="center"/>
    </xf>
    <xf numFmtId="0" fontId="27" fillId="0" borderId="2" xfId="0" applyFont="true" applyFill="true" applyBorder="true" applyAlignment="true">
      <alignment horizontal="center" vertical="center" wrapText="true"/>
    </xf>
    <xf numFmtId="0" fontId="27" fillId="0" borderId="3" xfId="0" applyFont="true" applyFill="true" applyBorder="true" applyAlignment="true">
      <alignment horizontal="center" vertical="center" wrapText="true"/>
    </xf>
    <xf numFmtId="0" fontId="27" fillId="0" borderId="4" xfId="0" applyFont="true" applyFill="true" applyBorder="true" applyAlignment="true">
      <alignment horizontal="center" vertical="center" wrapText="true"/>
    </xf>
    <xf numFmtId="0" fontId="21" fillId="0" borderId="10" xfId="0" applyFont="true" applyFill="true" applyBorder="true" applyAlignment="true">
      <alignment horizontal="center" vertical="center"/>
    </xf>
    <xf numFmtId="0" fontId="21" fillId="0" borderId="2" xfId="0" applyFont="true" applyFill="true" applyBorder="true" applyAlignment="true">
      <alignment horizontal="center" vertical="center" wrapText="true"/>
    </xf>
    <xf numFmtId="0" fontId="21" fillId="0" borderId="4" xfId="0" applyFont="true" applyFill="true" applyBorder="true" applyAlignment="true">
      <alignment horizontal="left" vertical="center" wrapText="true"/>
    </xf>
    <xf numFmtId="0" fontId="21" fillId="0" borderId="1" xfId="0" applyFont="true" applyFill="true" applyBorder="true" applyAlignment="true">
      <alignment horizontal="left" vertical="center" wrapText="true"/>
    </xf>
    <xf numFmtId="0" fontId="6" fillId="0" borderId="1" xfId="35" applyNumberFormat="true" applyFont="true" applyFill="true" applyBorder="true" applyAlignment="true" applyProtection="true">
      <alignment horizontal="left" vertical="center" wrapText="true"/>
    </xf>
    <xf numFmtId="0" fontId="6" fillId="0" borderId="11" xfId="0" applyFont="true" applyFill="true" applyBorder="true" applyAlignment="true">
      <alignment horizontal="center" vertical="center"/>
    </xf>
    <xf numFmtId="0" fontId="6" fillId="0" borderId="6" xfId="0" applyFont="true" applyFill="true" applyBorder="true" applyAlignment="true">
      <alignment horizontal="left" vertical="center" wrapText="true"/>
    </xf>
    <xf numFmtId="0" fontId="6" fillId="0" borderId="6" xfId="35" applyNumberFormat="true" applyFont="true" applyFill="true" applyBorder="true" applyAlignment="true" applyProtection="true">
      <alignment horizontal="left" vertical="center" wrapText="true"/>
    </xf>
    <xf numFmtId="0" fontId="6" fillId="0" borderId="12" xfId="0" applyFont="true" applyFill="true" applyBorder="true" applyAlignment="true">
      <alignment horizontal="center" vertical="center"/>
    </xf>
    <xf numFmtId="0" fontId="6" fillId="0" borderId="5" xfId="35" applyNumberFormat="true" applyFont="true" applyFill="true" applyBorder="true" applyAlignment="true" applyProtection="true">
      <alignment horizontal="left" vertical="center" wrapText="true"/>
    </xf>
    <xf numFmtId="0" fontId="6" fillId="0" borderId="1" xfId="0" applyFont="true" applyFill="true" applyBorder="true" applyAlignment="true">
      <alignment horizontal="justify" vertical="center" wrapText="true"/>
    </xf>
    <xf numFmtId="0" fontId="6" fillId="0" borderId="1" xfId="19" applyFont="true" applyFill="true" applyBorder="true" applyAlignment="true">
      <alignment horizontal="left" vertical="center" wrapText="true"/>
    </xf>
    <xf numFmtId="0" fontId="6" fillId="0" borderId="6" xfId="2" applyFont="true" applyFill="true" applyBorder="true" applyAlignment="true">
      <alignment horizontal="left" vertical="center" wrapText="true"/>
    </xf>
    <xf numFmtId="0" fontId="6" fillId="0" borderId="12" xfId="0" applyFont="true" applyFill="true" applyBorder="true" applyAlignment="true">
      <alignment horizontal="left" vertical="center"/>
    </xf>
    <xf numFmtId="0" fontId="6" fillId="0" borderId="5" xfId="0" applyFont="true" applyFill="true" applyBorder="true" applyAlignment="true" applyProtection="true">
      <alignment horizontal="center" vertical="center" wrapText="true"/>
    </xf>
    <xf numFmtId="0" fontId="8" fillId="0" borderId="1" xfId="0" applyFont="true" applyFill="true" applyBorder="true" applyAlignment="true">
      <alignment horizontal="left" vertical="center" wrapText="true"/>
    </xf>
    <xf numFmtId="0" fontId="9" fillId="0" borderId="1" xfId="0" applyFont="true" applyFill="true" applyBorder="true" applyAlignment="true">
      <alignment horizontal="left" vertical="center" wrapText="true"/>
    </xf>
    <xf numFmtId="0" fontId="10" fillId="0" borderId="1" xfId="0" applyFont="true" applyFill="true" applyBorder="true" applyAlignment="true">
      <alignment horizontal="left" vertical="center" wrapText="true"/>
    </xf>
    <xf numFmtId="49" fontId="6" fillId="0" borderId="1" xfId="0" applyNumberFormat="true" applyFont="true" applyFill="true" applyBorder="true" applyAlignment="true">
      <alignment horizontal="left" vertical="center"/>
    </xf>
    <xf numFmtId="178" fontId="6" fillId="0" borderId="5" xfId="35" applyNumberFormat="true" applyFont="true" applyFill="true" applyBorder="true" applyAlignment="true" applyProtection="true">
      <alignment horizontal="center" vertical="center" wrapText="true"/>
    </xf>
    <xf numFmtId="178" fontId="6" fillId="0" borderId="1" xfId="35" applyNumberFormat="true" applyFont="true" applyFill="true" applyBorder="true" applyAlignment="true" applyProtection="true">
      <alignment horizontal="left" vertical="center" wrapText="true"/>
    </xf>
    <xf numFmtId="0" fontId="6" fillId="0" borderId="1" xfId="0" applyFont="true" applyFill="true" applyBorder="true" applyAlignment="true">
      <alignment horizontal="justify" vertical="center"/>
    </xf>
    <xf numFmtId="178" fontId="6" fillId="0" borderId="1" xfId="35" applyNumberFormat="true" applyFont="true" applyFill="true" applyBorder="true" applyAlignment="true" applyProtection="true">
      <alignment horizontal="center" vertical="center" wrapText="true"/>
    </xf>
    <xf numFmtId="0" fontId="5" fillId="0" borderId="5" xfId="0" applyFont="true" applyFill="true" applyBorder="true" applyAlignment="true">
      <alignment horizontal="left" vertical="center" wrapText="true"/>
    </xf>
    <xf numFmtId="0" fontId="5" fillId="0" borderId="6" xfId="0" applyFont="true" applyFill="true" applyBorder="true" applyAlignment="true">
      <alignment horizontal="left" vertical="center" wrapText="true"/>
    </xf>
    <xf numFmtId="0" fontId="6" fillId="0" borderId="5" xfId="0" applyFont="true" applyFill="true" applyBorder="true" applyAlignment="true">
      <alignment horizontal="left" wrapText="true"/>
    </xf>
    <xf numFmtId="180" fontId="5" fillId="0" borderId="5" xfId="0" applyNumberFormat="true" applyFont="true" applyFill="true" applyBorder="true" applyAlignment="true">
      <alignment horizontal="left" vertical="center" wrapText="true"/>
    </xf>
    <xf numFmtId="180" fontId="9"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6" fillId="0" borderId="6" xfId="19" applyFont="true" applyFill="true" applyBorder="true" applyAlignment="true">
      <alignment horizontal="left" vertical="center" wrapText="true"/>
    </xf>
    <xf numFmtId="180" fontId="6" fillId="0" borderId="6" xfId="0" applyNumberFormat="true" applyFont="true" applyFill="true" applyBorder="true" applyAlignment="true">
      <alignment horizontal="center" vertical="center"/>
    </xf>
    <xf numFmtId="0" fontId="6" fillId="0" borderId="5" xfId="19" applyFont="true" applyFill="true" applyBorder="true" applyAlignment="true">
      <alignment horizontal="left" vertical="center" wrapText="true"/>
    </xf>
    <xf numFmtId="180" fontId="6" fillId="0" borderId="5" xfId="0" applyNumberFormat="true" applyFont="true" applyFill="true" applyBorder="true" applyAlignment="true">
      <alignment horizontal="center" vertical="center"/>
    </xf>
    <xf numFmtId="0" fontId="20" fillId="0" borderId="1" xfId="19" applyFont="true" applyFill="true" applyBorder="true" applyAlignment="true">
      <alignment horizontal="left" vertical="center" wrapText="true"/>
    </xf>
    <xf numFmtId="178" fontId="6" fillId="0" borderId="6" xfId="0" applyNumberFormat="true" applyFont="true" applyFill="true" applyBorder="true" applyAlignment="true">
      <alignment horizontal="left" vertical="center" wrapText="true"/>
    </xf>
    <xf numFmtId="179" fontId="6" fillId="0" borderId="1" xfId="0" applyNumberFormat="true" applyFont="true" applyFill="true" applyBorder="true" applyAlignment="true">
      <alignment horizontal="left" vertical="center" wrapText="true"/>
    </xf>
    <xf numFmtId="178" fontId="6" fillId="0" borderId="5" xfId="35" applyNumberFormat="true" applyFont="true" applyFill="true" applyBorder="true" applyAlignment="true" applyProtection="true">
      <alignment horizontal="left" vertical="center" wrapText="true"/>
    </xf>
    <xf numFmtId="0" fontId="6" fillId="0" borderId="1" xfId="0" applyFont="true" applyFill="true" applyBorder="true" applyAlignment="true">
      <alignment horizontal="left" wrapText="true"/>
    </xf>
    <xf numFmtId="0" fontId="5" fillId="0" borderId="1" xfId="0" applyFont="true" applyFill="true" applyBorder="true" applyAlignment="true">
      <alignment horizontal="left"/>
    </xf>
    <xf numFmtId="0" fontId="6" fillId="0" borderId="1" xfId="0" applyNumberFormat="true" applyFont="true" applyFill="true" applyBorder="true" applyAlignment="true">
      <alignment horizontal="left" vertical="center"/>
    </xf>
    <xf numFmtId="0" fontId="6" fillId="0" borderId="5" xfId="0" applyNumberFormat="true" applyFont="true" applyFill="true" applyBorder="true" applyAlignment="true">
      <alignment horizontal="left" vertical="center"/>
    </xf>
    <xf numFmtId="0" fontId="6" fillId="0" borderId="5" xfId="0" applyFont="true" applyFill="true" applyBorder="true" applyAlignment="true">
      <alignment horizontal="center" vertical="center" wrapText="true"/>
    </xf>
    <xf numFmtId="0" fontId="6" fillId="0" borderId="1" xfId="1" applyFont="true" applyFill="true" applyBorder="true" applyAlignment="true" applyProtection="true">
      <alignment horizontal="left" vertical="center" wrapText="true"/>
    </xf>
    <xf numFmtId="0" fontId="21" fillId="0" borderId="5" xfId="0" applyFont="true" applyFill="true" applyBorder="true" applyAlignment="true">
      <alignment horizontal="left" vertical="center" wrapText="true"/>
    </xf>
    <xf numFmtId="0" fontId="9" fillId="0" borderId="1" xfId="0" applyFont="true" applyFill="true" applyBorder="true" applyAlignment="true">
      <alignment horizontal="left" vertical="center"/>
    </xf>
    <xf numFmtId="0" fontId="5" fillId="0" borderId="5" xfId="0" applyFont="true" applyFill="true" applyBorder="true" applyAlignment="true">
      <alignment horizontal="center" vertical="center" wrapText="true"/>
    </xf>
    <xf numFmtId="0" fontId="6" fillId="0" borderId="1" xfId="0" applyFont="true" applyFill="true" applyBorder="true" applyAlignment="true" applyProtection="true">
      <alignment horizontal="left" vertical="center" wrapText="true"/>
      <protection locked="false"/>
    </xf>
    <xf numFmtId="0" fontId="6" fillId="0" borderId="7" xfId="0" applyFont="true" applyFill="true" applyBorder="true" applyAlignment="true">
      <alignment horizontal="left" vertical="center" wrapText="true"/>
    </xf>
    <xf numFmtId="0" fontId="10" fillId="0" borderId="1" xfId="0" applyFont="true" applyFill="true" applyBorder="true" applyAlignment="true">
      <alignment horizontal="left" vertical="center"/>
    </xf>
    <xf numFmtId="0" fontId="28" fillId="0" borderId="0" xfId="0" applyFont="true" applyFill="true" applyAlignment="true">
      <alignment horizontal="left" vertical="center"/>
    </xf>
    <xf numFmtId="179" fontId="6" fillId="0" borderId="1" xfId="0" applyNumberFormat="true" applyFont="true" applyFill="true" applyBorder="true" applyAlignment="true">
      <alignment horizontal="center" vertical="center" wrapText="true"/>
    </xf>
    <xf numFmtId="0" fontId="20" fillId="0" borderId="1" xfId="0" applyNumberFormat="true" applyFont="true" applyFill="true" applyBorder="true" applyAlignment="true" applyProtection="true">
      <alignment horizontal="left" vertical="center" wrapText="true"/>
    </xf>
    <xf numFmtId="0" fontId="6" fillId="0" borderId="13" xfId="0" applyFont="true" applyFill="true" applyBorder="true" applyAlignment="true">
      <alignment horizontal="center" vertical="center"/>
    </xf>
    <xf numFmtId="0" fontId="21" fillId="0" borderId="4" xfId="0" applyFont="true" applyFill="true" applyBorder="true" applyAlignment="true">
      <alignment horizontal="center" vertical="center" wrapText="true"/>
    </xf>
    <xf numFmtId="0" fontId="21" fillId="0" borderId="6" xfId="0" applyFont="true" applyFill="true" applyBorder="true" applyAlignment="true">
      <alignment horizontal="center" vertical="center" wrapText="true"/>
    </xf>
    <xf numFmtId="0" fontId="21" fillId="0" borderId="14" xfId="0" applyFont="true" applyFill="true" applyBorder="true" applyAlignment="true">
      <alignment horizontal="center" vertical="center" wrapText="true"/>
    </xf>
    <xf numFmtId="0" fontId="21" fillId="0" borderId="15" xfId="0" applyFont="true" applyFill="true" applyBorder="true" applyAlignment="true">
      <alignment horizontal="center" vertical="center" wrapText="true"/>
    </xf>
    <xf numFmtId="0" fontId="6" fillId="0" borderId="7" xfId="0" applyFont="true" applyFill="true" applyBorder="true" applyAlignment="true">
      <alignment vertical="center" wrapText="true"/>
    </xf>
    <xf numFmtId="0" fontId="27" fillId="0" borderId="11" xfId="0" applyFont="true" applyFill="true" applyBorder="true" applyAlignment="true">
      <alignment horizontal="center" vertical="center"/>
    </xf>
    <xf numFmtId="0" fontId="27" fillId="0" borderId="14" xfId="0" applyFont="true" applyFill="true" applyBorder="true" applyAlignment="true">
      <alignment horizontal="center" vertical="center" wrapText="true"/>
    </xf>
    <xf numFmtId="0" fontId="27" fillId="0" borderId="16" xfId="0" applyFont="true" applyFill="true" applyBorder="true" applyAlignment="true">
      <alignment horizontal="center" vertical="center" wrapText="true"/>
    </xf>
    <xf numFmtId="0" fontId="27" fillId="0" borderId="15" xfId="0" applyFont="true" applyFill="true" applyBorder="true" applyAlignment="true">
      <alignment horizontal="center" vertical="center" wrapText="true"/>
    </xf>
    <xf numFmtId="0" fontId="27" fillId="0" borderId="1" xfId="0" applyFont="true" applyFill="true" applyBorder="true" applyAlignment="true">
      <alignment horizontal="center" vertical="center"/>
    </xf>
    <xf numFmtId="0" fontId="27" fillId="0" borderId="1" xfId="0" applyFont="true" applyFill="true" applyBorder="true" applyAlignment="true">
      <alignment horizontal="center" vertical="center" wrapText="true"/>
    </xf>
    <xf numFmtId="0" fontId="5" fillId="0" borderId="0" xfId="0" applyFont="true" applyFill="true" applyBorder="true" applyAlignment="true">
      <alignment horizontal="left" vertical="center"/>
    </xf>
    <xf numFmtId="0" fontId="29" fillId="0" borderId="1" xfId="0" applyFont="true" applyFill="true" applyBorder="true" applyAlignment="true">
      <alignment horizontal="left" vertical="center" wrapText="true"/>
    </xf>
    <xf numFmtId="0" fontId="21" fillId="0" borderId="6" xfId="0" applyFont="true" applyFill="true" applyBorder="true" applyAlignment="true">
      <alignment horizontal="left" vertical="center" wrapText="true"/>
    </xf>
    <xf numFmtId="0" fontId="13" fillId="0" borderId="5" xfId="0" applyFont="true" applyFill="true" applyBorder="true" applyAlignment="true">
      <alignment horizontal="left"/>
    </xf>
    <xf numFmtId="0" fontId="8" fillId="0" borderId="6" xfId="0" applyFont="true" applyFill="true" applyBorder="true" applyAlignment="true">
      <alignment horizontal="left" vertical="center" wrapText="true"/>
    </xf>
    <xf numFmtId="176" fontId="5" fillId="0" borderId="1" xfId="0" applyNumberFormat="true" applyFont="true" applyFill="true" applyBorder="true" applyAlignment="true">
      <alignment horizontal="left" vertical="center"/>
    </xf>
    <xf numFmtId="180" fontId="21" fillId="0" borderId="6" xfId="0" applyNumberFormat="true" applyFont="true" applyFill="true" applyBorder="true" applyAlignment="true">
      <alignment horizontal="center" vertical="center"/>
    </xf>
    <xf numFmtId="180" fontId="6" fillId="0" borderId="0" xfId="0" applyNumberFormat="true" applyFont="true" applyFill="true" applyBorder="true" applyAlignment="true">
      <alignment horizontal="center" vertical="center"/>
    </xf>
    <xf numFmtId="0" fontId="30" fillId="0" borderId="1" xfId="0" applyNumberFormat="true" applyFont="true" applyFill="true" applyBorder="true" applyAlignment="true">
      <alignment horizontal="center" vertical="center" wrapText="true"/>
    </xf>
    <xf numFmtId="0" fontId="10" fillId="0" borderId="7" xfId="0" applyFont="true" applyFill="true" applyBorder="true" applyAlignment="true">
      <alignment horizontal="left" vertical="center" wrapText="true"/>
    </xf>
    <xf numFmtId="0" fontId="10" fillId="0" borderId="6" xfId="0" applyFont="true" applyFill="true" applyBorder="true" applyAlignment="true">
      <alignment horizontal="left" vertical="center" wrapText="true"/>
    </xf>
    <xf numFmtId="0" fontId="10" fillId="0" borderId="6" xfId="0" applyFont="true" applyFill="true" applyBorder="true" applyAlignment="true">
      <alignment horizontal="center" vertical="center" wrapText="true"/>
    </xf>
    <xf numFmtId="0" fontId="5" fillId="0" borderId="6" xfId="0" applyFont="true" applyFill="true" applyBorder="true" applyAlignment="true">
      <alignment horizontal="center" vertical="center" wrapText="true"/>
    </xf>
    <xf numFmtId="0" fontId="27" fillId="0" borderId="1" xfId="0" applyFont="true" applyFill="true" applyBorder="true" applyAlignment="true">
      <alignment horizontal="left" vertical="center" wrapText="true"/>
    </xf>
    <xf numFmtId="0" fontId="8" fillId="0" borderId="1" xfId="0" applyFont="true" applyFill="true" applyBorder="true" applyAlignment="true">
      <alignment horizontal="left" vertical="center"/>
    </xf>
    <xf numFmtId="0" fontId="31" fillId="0" borderId="1" xfId="0" applyFont="true" applyFill="true" applyBorder="true" applyAlignment="true"/>
    <xf numFmtId="0" fontId="6" fillId="0" borderId="1" xfId="0" applyFont="true" applyFill="true" applyBorder="true" applyAlignment="true"/>
  </cellXfs>
  <cellStyles count="53">
    <cellStyle name="常规" xfId="0" builtinId="0"/>
    <cellStyle name="常规 2" xfId="1"/>
    <cellStyle name="常规彭堡镇2018年到户项目汇总表最新数据 (1)"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常规_原州区新一轮退耕还林工程退耕地造林规划统计表" xfId="19"/>
    <cellStyle name="40% - 强调文字颜色 1" xfId="20" builtinId="31"/>
    <cellStyle name="强调文字颜色 6" xfId="21" builtinId="49"/>
    <cellStyle name="千位分隔" xfId="22" builtinId="3"/>
    <cellStyle name="标题" xfId="23" builtinId="15"/>
    <cellStyle name="已访问的超链接" xfId="24" builtinId="9"/>
    <cellStyle name="40% - 强调文字颜色 4" xfId="25" builtinId="43"/>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常规_公路_23" xfId="35"/>
    <cellStyle name="20% - 强调文字颜色 5" xfId="36" builtinId="46"/>
    <cellStyle name="适中" xfId="37" builtinId="28"/>
    <cellStyle name="计算" xfId="38" builtinId="22"/>
    <cellStyle name="强调文字颜色 1" xfId="39" builtinId="29"/>
    <cellStyle name="60% - 强调文字颜色 4" xfId="40" builtinId="44"/>
    <cellStyle name="60% - 强调文字颜色 1" xfId="41" builtinId="32"/>
    <cellStyle name="强调文字颜色 2" xfId="42" builtinId="33"/>
    <cellStyle name="60% - 强调文字颜色 5" xfId="43" builtinId="48"/>
    <cellStyle name="百分比" xfId="44" builtinId="5"/>
    <cellStyle name="60% - 强调文字颜色 2" xfId="45" builtinId="36"/>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tableStyles count="0" defaultTableStyle="TableStyleMedium2"/>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A333"/>
  <sheetViews>
    <sheetView showGridLines="0" tabSelected="1" view="pageBreakPreview" zoomScale="78" zoomScaleNormal="60" zoomScaleSheetLayoutView="78" workbookViewId="0">
      <selection activeCell="X4" sqref="X4:X189"/>
    </sheetView>
  </sheetViews>
  <sheetFormatPr defaultColWidth="9.64166666666667" defaultRowHeight="16.5"/>
  <cols>
    <col min="1" max="1" width="15" style="21" customWidth="true"/>
    <col min="2" max="2" width="15" style="22" customWidth="true"/>
    <col min="3" max="3" width="15" style="23" customWidth="true"/>
    <col min="4" max="4" width="29.7583333333333" style="24" customWidth="true"/>
    <col min="5" max="5" width="7.46666666666667" style="25"/>
    <col min="6" max="6" width="51.9083333333333" style="26" customWidth="true"/>
    <col min="7" max="7" width="45.725" style="24" customWidth="true"/>
    <col min="8" max="8" width="13.1333333333333" style="26" customWidth="true"/>
    <col min="9" max="9" width="9" style="25" customWidth="true"/>
    <col min="10" max="10" width="8.63333333333333" style="25" customWidth="true"/>
    <col min="11" max="11" width="25.175" style="24" customWidth="true"/>
    <col min="12" max="12" width="12.5" style="27" customWidth="true"/>
    <col min="13" max="13" width="17.725" style="25" customWidth="true"/>
    <col min="14" max="14" width="8.05" style="25" customWidth="true"/>
    <col min="15" max="15" width="12.275" style="25" customWidth="true"/>
    <col min="16" max="16" width="12.2666666666667" style="25" customWidth="true"/>
    <col min="17" max="17" width="8.325" style="25" customWidth="true"/>
    <col min="18" max="18" width="14.0916666666667" style="25" customWidth="true"/>
    <col min="19" max="19" width="14.1083333333333" style="25" customWidth="true"/>
    <col min="20" max="20" width="12.2666666666667" style="25" customWidth="true"/>
    <col min="21" max="21" width="10.25" style="25" customWidth="true"/>
    <col min="22" max="22" width="31.0916666666667" style="27" customWidth="true"/>
    <col min="23" max="23" width="33.8833333333333" style="28" customWidth="true"/>
    <col min="24" max="24" width="65.3916666666667" style="20" customWidth="true"/>
    <col min="25" max="25" width="8.01666666666667" style="20"/>
    <col min="26" max="16384" width="8.01666666666667" style="1"/>
  </cols>
  <sheetData>
    <row r="1" ht="56" customHeight="true" spans="1:23">
      <c r="A1" s="29" t="s">
        <v>0</v>
      </c>
      <c r="W1" s="88"/>
    </row>
    <row r="2" s="1" customFormat="true" ht="60" customHeight="true" spans="2:25">
      <c r="B2" s="30" t="s">
        <v>1</v>
      </c>
      <c r="C2" s="30"/>
      <c r="D2" s="30"/>
      <c r="E2" s="30"/>
      <c r="F2" s="30"/>
      <c r="G2" s="30"/>
      <c r="H2" s="30"/>
      <c r="I2" s="30"/>
      <c r="J2" s="30"/>
      <c r="K2" s="30"/>
      <c r="L2" s="30"/>
      <c r="M2" s="30"/>
      <c r="N2" s="30"/>
      <c r="O2" s="30"/>
      <c r="P2" s="30"/>
      <c r="Q2" s="30"/>
      <c r="R2" s="30"/>
      <c r="S2" s="30"/>
      <c r="T2" s="30"/>
      <c r="U2" s="30"/>
      <c r="V2" s="30"/>
      <c r="W2" s="89"/>
      <c r="X2" s="30"/>
      <c r="Y2" s="20"/>
    </row>
    <row r="3" s="1" customFormat="true" ht="18" customHeight="true" spans="1:25">
      <c r="A3" s="31"/>
      <c r="B3" s="30"/>
      <c r="C3" s="30"/>
      <c r="D3" s="30"/>
      <c r="E3" s="30"/>
      <c r="F3" s="30"/>
      <c r="G3" s="30"/>
      <c r="H3" s="30"/>
      <c r="I3" s="30"/>
      <c r="J3" s="30"/>
      <c r="K3" s="30"/>
      <c r="L3" s="30"/>
      <c r="M3" s="30"/>
      <c r="N3" s="30"/>
      <c r="O3" s="30"/>
      <c r="P3" s="30"/>
      <c r="Q3" s="30"/>
      <c r="R3" s="30"/>
      <c r="S3" s="30"/>
      <c r="T3" s="30"/>
      <c r="U3" s="30"/>
      <c r="V3" s="30"/>
      <c r="W3" s="90"/>
      <c r="X3" s="30"/>
      <c r="Y3" s="20"/>
    </row>
    <row r="4" s="2" customFormat="true" ht="39" customHeight="true" spans="1:25">
      <c r="A4" s="32" t="s">
        <v>2</v>
      </c>
      <c r="B4" s="33" t="s">
        <v>3</v>
      </c>
      <c r="C4" s="33" t="s">
        <v>4</v>
      </c>
      <c r="D4" s="34" t="s">
        <v>5</v>
      </c>
      <c r="E4" s="34" t="s">
        <v>6</v>
      </c>
      <c r="F4" s="34" t="s">
        <v>7</v>
      </c>
      <c r="G4" s="34" t="s">
        <v>8</v>
      </c>
      <c r="H4" s="34" t="s">
        <v>9</v>
      </c>
      <c r="I4" s="34" t="s">
        <v>10</v>
      </c>
      <c r="J4" s="34" t="s">
        <v>11</v>
      </c>
      <c r="K4" s="34" t="s">
        <v>12</v>
      </c>
      <c r="L4" s="34"/>
      <c r="M4" s="34"/>
      <c r="N4" s="34"/>
      <c r="O4" s="34"/>
      <c r="P4" s="34"/>
      <c r="Q4" s="34"/>
      <c r="R4" s="34"/>
      <c r="S4" s="34"/>
      <c r="T4" s="34"/>
      <c r="U4" s="34"/>
      <c r="V4" s="91" t="s">
        <v>13</v>
      </c>
      <c r="W4" s="34" t="s">
        <v>14</v>
      </c>
      <c r="X4" s="34" t="s">
        <v>15</v>
      </c>
      <c r="Y4" s="106"/>
    </row>
    <row r="5" s="2" customFormat="true" ht="36" customHeight="true" spans="1:25">
      <c r="A5" s="32"/>
      <c r="B5" s="33"/>
      <c r="C5" s="33"/>
      <c r="D5" s="34"/>
      <c r="E5" s="34"/>
      <c r="F5" s="34"/>
      <c r="G5" s="34"/>
      <c r="H5" s="34"/>
      <c r="I5" s="34"/>
      <c r="J5" s="34"/>
      <c r="K5" s="34" t="s">
        <v>16</v>
      </c>
      <c r="L5" s="34" t="s">
        <v>17</v>
      </c>
      <c r="M5" s="34"/>
      <c r="N5" s="34"/>
      <c r="O5" s="34"/>
      <c r="P5" s="34" t="s">
        <v>18</v>
      </c>
      <c r="Q5" s="34" t="s">
        <v>19</v>
      </c>
      <c r="R5" s="34" t="s">
        <v>20</v>
      </c>
      <c r="S5" s="34" t="s">
        <v>21</v>
      </c>
      <c r="T5" s="34" t="s">
        <v>22</v>
      </c>
      <c r="U5" s="34" t="s">
        <v>23</v>
      </c>
      <c r="V5" s="91"/>
      <c r="W5" s="34"/>
      <c r="X5" s="34"/>
      <c r="Y5" s="106"/>
    </row>
    <row r="6" s="2" customFormat="true" ht="77" customHeight="true" spans="1:25">
      <c r="A6" s="32"/>
      <c r="B6" s="33"/>
      <c r="C6" s="33"/>
      <c r="D6" s="34"/>
      <c r="E6" s="34"/>
      <c r="F6" s="34"/>
      <c r="G6" s="34"/>
      <c r="H6" s="34"/>
      <c r="I6" s="34"/>
      <c r="J6" s="34"/>
      <c r="K6" s="34"/>
      <c r="L6" s="34" t="s">
        <v>24</v>
      </c>
      <c r="M6" s="34" t="s">
        <v>25</v>
      </c>
      <c r="N6" s="34" t="s">
        <v>26</v>
      </c>
      <c r="O6" s="34" t="s">
        <v>27</v>
      </c>
      <c r="P6" s="34"/>
      <c r="Q6" s="34"/>
      <c r="R6" s="34"/>
      <c r="S6" s="34"/>
      <c r="T6" s="34"/>
      <c r="U6" s="34"/>
      <c r="V6" s="91"/>
      <c r="W6" s="34"/>
      <c r="X6" s="34"/>
      <c r="Y6" s="106"/>
    </row>
    <row r="7" s="3" customFormat="true" ht="53" customHeight="true" spans="1:25">
      <c r="A7" s="35" t="s">
        <v>28</v>
      </c>
      <c r="B7" s="36"/>
      <c r="C7" s="36"/>
      <c r="D7" s="36"/>
      <c r="E7" s="36"/>
      <c r="F7" s="36"/>
      <c r="G7" s="36"/>
      <c r="H7" s="36"/>
      <c r="I7" s="36"/>
      <c r="J7" s="72"/>
      <c r="K7" s="73">
        <f>SUM(K8,K71,K85,K169,K186,K188)</f>
        <v>110299.52</v>
      </c>
      <c r="L7" s="73">
        <f t="shared" ref="L7:U7" si="0">SUM(L8,L71,L85,L169,L186,L188)</f>
        <v>44502</v>
      </c>
      <c r="M7" s="73">
        <f t="shared" si="0"/>
        <v>9886</v>
      </c>
      <c r="N7" s="73">
        <f t="shared" si="0"/>
        <v>0</v>
      </c>
      <c r="O7" s="73">
        <f t="shared" si="0"/>
        <v>0</v>
      </c>
      <c r="P7" s="73">
        <f t="shared" si="0"/>
        <v>0</v>
      </c>
      <c r="Q7" s="73">
        <f t="shared" si="0"/>
        <v>0</v>
      </c>
      <c r="R7" s="73">
        <f t="shared" si="0"/>
        <v>7461</v>
      </c>
      <c r="S7" s="73">
        <f t="shared" si="0"/>
        <v>25089.75</v>
      </c>
      <c r="T7" s="73">
        <f t="shared" si="0"/>
        <v>21909.77</v>
      </c>
      <c r="U7" s="73">
        <f t="shared" si="0"/>
        <v>1451</v>
      </c>
      <c r="V7" s="92"/>
      <c r="W7" s="47"/>
      <c r="X7" s="47"/>
      <c r="Y7" s="5"/>
    </row>
    <row r="8" s="4" customFormat="true" ht="50" customHeight="true" spans="1:25">
      <c r="A8" s="37" t="s">
        <v>29</v>
      </c>
      <c r="B8" s="38" t="s">
        <v>30</v>
      </c>
      <c r="C8" s="38"/>
      <c r="D8" s="39"/>
      <c r="E8" s="37"/>
      <c r="F8" s="37"/>
      <c r="G8" s="37"/>
      <c r="H8" s="37"/>
      <c r="I8" s="37"/>
      <c r="J8" s="37"/>
      <c r="K8" s="37">
        <f>SUM(L8:U8)</f>
        <v>47438</v>
      </c>
      <c r="L8" s="37">
        <f t="shared" ref="L8:U8" si="1">SUM(L9,L51,L57,L64,L69)</f>
        <v>30933</v>
      </c>
      <c r="M8" s="37">
        <f t="shared" si="1"/>
        <v>5158</v>
      </c>
      <c r="N8" s="37">
        <f t="shared" si="1"/>
        <v>0</v>
      </c>
      <c r="O8" s="37">
        <f t="shared" si="1"/>
        <v>0</v>
      </c>
      <c r="P8" s="37">
        <f t="shared" si="1"/>
        <v>0</v>
      </c>
      <c r="Q8" s="37">
        <f t="shared" si="1"/>
        <v>0</v>
      </c>
      <c r="R8" s="37">
        <f t="shared" si="1"/>
        <v>4204</v>
      </c>
      <c r="S8" s="37">
        <f t="shared" si="1"/>
        <v>3187</v>
      </c>
      <c r="T8" s="37">
        <f t="shared" si="1"/>
        <v>3956</v>
      </c>
      <c r="U8" s="37">
        <f t="shared" si="1"/>
        <v>0</v>
      </c>
      <c r="V8" s="93"/>
      <c r="W8" s="37"/>
      <c r="X8" s="37"/>
      <c r="Y8" s="29"/>
    </row>
    <row r="9" s="3" customFormat="true" ht="42" customHeight="true" spans="1:25">
      <c r="A9" s="40" t="s">
        <v>31</v>
      </c>
      <c r="B9" s="41"/>
      <c r="C9" s="41"/>
      <c r="D9" s="42"/>
      <c r="E9" s="57"/>
      <c r="F9" s="57"/>
      <c r="G9" s="57"/>
      <c r="H9" s="57"/>
      <c r="I9" s="57"/>
      <c r="J9" s="57"/>
      <c r="K9" s="74">
        <f>SUM(L9:U9)</f>
        <v>36157</v>
      </c>
      <c r="L9" s="74">
        <f>SUM(L10:L50)</f>
        <v>26853</v>
      </c>
      <c r="M9" s="74">
        <f t="shared" ref="K9:U9" si="2">SUM(M11:M49)</f>
        <v>4860</v>
      </c>
      <c r="N9" s="74">
        <f t="shared" si="2"/>
        <v>0</v>
      </c>
      <c r="O9" s="74">
        <f t="shared" si="2"/>
        <v>0</v>
      </c>
      <c r="P9" s="74">
        <f t="shared" si="2"/>
        <v>0</v>
      </c>
      <c r="Q9" s="74">
        <f t="shared" si="2"/>
        <v>0</v>
      </c>
      <c r="R9" s="74">
        <f t="shared" si="2"/>
        <v>2472</v>
      </c>
      <c r="S9" s="74">
        <f t="shared" si="2"/>
        <v>1972</v>
      </c>
      <c r="T9" s="74">
        <f t="shared" si="2"/>
        <v>0</v>
      </c>
      <c r="U9" s="74">
        <f t="shared" si="2"/>
        <v>0</v>
      </c>
      <c r="V9" s="94"/>
      <c r="W9" s="44"/>
      <c r="X9" s="44"/>
      <c r="Y9" s="5"/>
    </row>
    <row r="10" s="3" customFormat="true" ht="337" customHeight="true" spans="1:25">
      <c r="A10" s="43">
        <v>1</v>
      </c>
      <c r="B10" s="44" t="s">
        <v>30</v>
      </c>
      <c r="C10" s="45" t="s">
        <v>32</v>
      </c>
      <c r="D10" s="46" t="s">
        <v>33</v>
      </c>
      <c r="E10" s="58" t="s">
        <v>34</v>
      </c>
      <c r="F10" s="46" t="s">
        <v>35</v>
      </c>
      <c r="G10" s="58" t="s">
        <v>36</v>
      </c>
      <c r="H10" s="58" t="s">
        <v>37</v>
      </c>
      <c r="I10" s="58" t="s">
        <v>38</v>
      </c>
      <c r="J10" s="58" t="s">
        <v>39</v>
      </c>
      <c r="K10" s="58">
        <f>SUM(L10:U10)</f>
        <v>300</v>
      </c>
      <c r="L10" s="58">
        <v>300</v>
      </c>
      <c r="M10" s="74"/>
      <c r="N10" s="74"/>
      <c r="O10" s="74"/>
      <c r="P10" s="74"/>
      <c r="Q10" s="74"/>
      <c r="R10" s="74"/>
      <c r="S10" s="74"/>
      <c r="T10" s="74"/>
      <c r="U10" s="74"/>
      <c r="V10" s="43" t="s">
        <v>40</v>
      </c>
      <c r="W10" s="60" t="s">
        <v>41</v>
      </c>
      <c r="X10" s="47" t="s">
        <v>42</v>
      </c>
      <c r="Y10" s="5"/>
    </row>
    <row r="11" s="5" customFormat="true" ht="328" customHeight="true" spans="1:24">
      <c r="A11" s="43">
        <v>2</v>
      </c>
      <c r="B11" s="44" t="s">
        <v>30</v>
      </c>
      <c r="C11" s="45" t="s">
        <v>32</v>
      </c>
      <c r="D11" s="47" t="s">
        <v>43</v>
      </c>
      <c r="E11" s="47" t="s">
        <v>44</v>
      </c>
      <c r="F11" s="59" t="s">
        <v>45</v>
      </c>
      <c r="G11" s="47"/>
      <c r="H11" s="47" t="s">
        <v>46</v>
      </c>
      <c r="I11" s="60" t="s">
        <v>47</v>
      </c>
      <c r="J11" s="47" t="s">
        <v>48</v>
      </c>
      <c r="K11" s="58">
        <f t="shared" ref="K11:K50" si="3">SUM(L11:U11)</f>
        <v>567</v>
      </c>
      <c r="L11" s="75">
        <v>567</v>
      </c>
      <c r="M11" s="76"/>
      <c r="N11" s="76"/>
      <c r="O11" s="76"/>
      <c r="P11" s="76"/>
      <c r="Q11" s="76"/>
      <c r="R11" s="76"/>
      <c r="S11" s="76"/>
      <c r="T11" s="76"/>
      <c r="U11" s="76"/>
      <c r="V11" s="54" t="s">
        <v>49</v>
      </c>
      <c r="W11" s="47" t="s">
        <v>50</v>
      </c>
      <c r="X11" s="47" t="s">
        <v>51</v>
      </c>
    </row>
    <row r="12" s="5" customFormat="true" ht="356.25" spans="1:24">
      <c r="A12" s="43">
        <v>3</v>
      </c>
      <c r="B12" s="45" t="s">
        <v>30</v>
      </c>
      <c r="C12" s="45" t="s">
        <v>32</v>
      </c>
      <c r="D12" s="47" t="s">
        <v>52</v>
      </c>
      <c r="E12" s="47" t="s">
        <v>34</v>
      </c>
      <c r="F12" s="47" t="s">
        <v>53</v>
      </c>
      <c r="G12" s="47" t="s">
        <v>54</v>
      </c>
      <c r="H12" s="60" t="s">
        <v>55</v>
      </c>
      <c r="I12" s="60" t="s">
        <v>56</v>
      </c>
      <c r="J12" s="47" t="s">
        <v>48</v>
      </c>
      <c r="K12" s="58">
        <f t="shared" si="3"/>
        <v>700</v>
      </c>
      <c r="L12" s="76">
        <v>700</v>
      </c>
      <c r="M12" s="76"/>
      <c r="N12" s="76"/>
      <c r="O12" s="76"/>
      <c r="P12" s="76"/>
      <c r="Q12" s="76"/>
      <c r="R12" s="76"/>
      <c r="S12" s="76"/>
      <c r="T12" s="76"/>
      <c r="U12" s="76"/>
      <c r="V12" s="54" t="s">
        <v>57</v>
      </c>
      <c r="W12" s="47" t="s">
        <v>58</v>
      </c>
      <c r="X12" s="95" t="s">
        <v>59</v>
      </c>
    </row>
    <row r="13" s="5" customFormat="true" ht="364" customHeight="true" spans="1:24">
      <c r="A13" s="43">
        <v>4</v>
      </c>
      <c r="B13" s="45" t="s">
        <v>30</v>
      </c>
      <c r="C13" s="45" t="s">
        <v>32</v>
      </c>
      <c r="D13" s="47" t="s">
        <v>60</v>
      </c>
      <c r="E13" s="60" t="s">
        <v>34</v>
      </c>
      <c r="F13" s="60" t="s">
        <v>61</v>
      </c>
      <c r="G13" s="60" t="s">
        <v>62</v>
      </c>
      <c r="H13" s="60" t="s">
        <v>55</v>
      </c>
      <c r="I13" s="60" t="s">
        <v>56</v>
      </c>
      <c r="J13" s="47" t="s">
        <v>48</v>
      </c>
      <c r="K13" s="58">
        <f t="shared" si="3"/>
        <v>600</v>
      </c>
      <c r="L13" s="76">
        <v>600</v>
      </c>
      <c r="M13" s="76"/>
      <c r="N13" s="76"/>
      <c r="O13" s="76"/>
      <c r="P13" s="76"/>
      <c r="Q13" s="76"/>
      <c r="R13" s="76"/>
      <c r="S13" s="76"/>
      <c r="T13" s="76"/>
      <c r="U13" s="76"/>
      <c r="V13" s="54" t="s">
        <v>63</v>
      </c>
      <c r="W13" s="47" t="s">
        <v>64</v>
      </c>
      <c r="X13" s="60" t="s">
        <v>65</v>
      </c>
    </row>
    <row r="14" s="5" customFormat="true" ht="409.5" spans="1:24">
      <c r="A14" s="43">
        <v>5</v>
      </c>
      <c r="B14" s="45" t="s">
        <v>30</v>
      </c>
      <c r="C14" s="45" t="s">
        <v>32</v>
      </c>
      <c r="D14" s="47" t="s">
        <v>66</v>
      </c>
      <c r="E14" s="60" t="s">
        <v>34</v>
      </c>
      <c r="F14" s="60" t="s">
        <v>67</v>
      </c>
      <c r="G14" s="60" t="s">
        <v>62</v>
      </c>
      <c r="H14" s="60" t="s">
        <v>55</v>
      </c>
      <c r="I14" s="60" t="s">
        <v>56</v>
      </c>
      <c r="J14" s="47" t="s">
        <v>48</v>
      </c>
      <c r="K14" s="58">
        <f t="shared" si="3"/>
        <v>300</v>
      </c>
      <c r="L14" s="76">
        <v>200</v>
      </c>
      <c r="M14" s="76">
        <v>100</v>
      </c>
      <c r="N14" s="76"/>
      <c r="O14" s="76"/>
      <c r="P14" s="76"/>
      <c r="Q14" s="76"/>
      <c r="R14" s="76"/>
      <c r="S14" s="76"/>
      <c r="T14" s="76"/>
      <c r="U14" s="76"/>
      <c r="V14" s="54" t="s">
        <v>68</v>
      </c>
      <c r="W14" s="47" t="s">
        <v>69</v>
      </c>
      <c r="X14" s="60" t="s">
        <v>70</v>
      </c>
    </row>
    <row r="15" s="3" customFormat="true" ht="262.5" spans="1:25">
      <c r="A15" s="43">
        <v>6</v>
      </c>
      <c r="B15" s="44" t="s">
        <v>30</v>
      </c>
      <c r="C15" s="45" t="s">
        <v>71</v>
      </c>
      <c r="D15" s="45" t="s">
        <v>72</v>
      </c>
      <c r="E15" s="47" t="s">
        <v>34</v>
      </c>
      <c r="F15" s="47" t="s">
        <v>73</v>
      </c>
      <c r="G15" s="47" t="s">
        <v>74</v>
      </c>
      <c r="H15" s="47" t="s">
        <v>75</v>
      </c>
      <c r="I15" s="60" t="s">
        <v>76</v>
      </c>
      <c r="J15" s="47" t="s">
        <v>48</v>
      </c>
      <c r="K15" s="58">
        <f t="shared" si="3"/>
        <v>400</v>
      </c>
      <c r="L15" s="76">
        <v>280</v>
      </c>
      <c r="M15" s="76">
        <v>120</v>
      </c>
      <c r="N15" s="76"/>
      <c r="O15" s="76"/>
      <c r="P15" s="76"/>
      <c r="Q15" s="76"/>
      <c r="R15" s="76"/>
      <c r="S15" s="76"/>
      <c r="T15" s="76"/>
      <c r="U15" s="76"/>
      <c r="V15" s="54" t="s">
        <v>77</v>
      </c>
      <c r="W15" s="47" t="s">
        <v>78</v>
      </c>
      <c r="X15" s="47" t="s">
        <v>79</v>
      </c>
      <c r="Y15" s="5"/>
    </row>
    <row r="16" s="5" customFormat="true" ht="243.75" spans="1:24">
      <c r="A16" s="43">
        <v>7</v>
      </c>
      <c r="B16" s="44" t="s">
        <v>30</v>
      </c>
      <c r="C16" s="47" t="s">
        <v>80</v>
      </c>
      <c r="D16" s="47" t="s">
        <v>81</v>
      </c>
      <c r="E16" s="47" t="s">
        <v>34</v>
      </c>
      <c r="F16" s="47" t="s">
        <v>82</v>
      </c>
      <c r="G16" s="60"/>
      <c r="H16" s="47" t="s">
        <v>83</v>
      </c>
      <c r="I16" s="60" t="s">
        <v>56</v>
      </c>
      <c r="J16" s="47" t="s">
        <v>48</v>
      </c>
      <c r="K16" s="58">
        <f t="shared" si="3"/>
        <v>27</v>
      </c>
      <c r="L16" s="75"/>
      <c r="M16" s="76"/>
      <c r="N16" s="76"/>
      <c r="O16" s="76"/>
      <c r="P16" s="76"/>
      <c r="Q16" s="76"/>
      <c r="R16" s="76"/>
      <c r="S16" s="76">
        <v>27</v>
      </c>
      <c r="T16" s="76"/>
      <c r="U16" s="78"/>
      <c r="V16" s="54" t="s">
        <v>84</v>
      </c>
      <c r="W16" s="47" t="s">
        <v>85</v>
      </c>
      <c r="X16" s="47" t="s">
        <v>86</v>
      </c>
    </row>
    <row r="17" s="5" customFormat="true" ht="206.25" spans="1:24">
      <c r="A17" s="43">
        <v>8</v>
      </c>
      <c r="B17" s="44" t="s">
        <v>30</v>
      </c>
      <c r="C17" s="47" t="s">
        <v>80</v>
      </c>
      <c r="D17" s="47" t="s">
        <v>87</v>
      </c>
      <c r="E17" s="47" t="s">
        <v>34</v>
      </c>
      <c r="F17" s="47" t="s">
        <v>88</v>
      </c>
      <c r="G17" s="60" t="s">
        <v>89</v>
      </c>
      <c r="H17" s="47" t="s">
        <v>90</v>
      </c>
      <c r="I17" s="60" t="s">
        <v>56</v>
      </c>
      <c r="J17" s="47" t="s">
        <v>48</v>
      </c>
      <c r="K17" s="58">
        <v>240</v>
      </c>
      <c r="L17" s="75"/>
      <c r="M17" s="76">
        <v>240</v>
      </c>
      <c r="N17" s="76"/>
      <c r="O17" s="76"/>
      <c r="P17" s="76"/>
      <c r="Q17" s="76"/>
      <c r="R17" s="76"/>
      <c r="S17" s="76"/>
      <c r="T17" s="76"/>
      <c r="U17" s="76"/>
      <c r="V17" s="54" t="s">
        <v>91</v>
      </c>
      <c r="W17" s="47" t="s">
        <v>92</v>
      </c>
      <c r="X17" s="47" t="s">
        <v>93</v>
      </c>
    </row>
    <row r="18" s="3" customFormat="true" ht="225" spans="1:25">
      <c r="A18" s="43">
        <v>9</v>
      </c>
      <c r="B18" s="44" t="s">
        <v>30</v>
      </c>
      <c r="C18" s="47" t="s">
        <v>80</v>
      </c>
      <c r="D18" s="47" t="s">
        <v>94</v>
      </c>
      <c r="E18" s="47" t="s">
        <v>34</v>
      </c>
      <c r="F18" s="47" t="s">
        <v>95</v>
      </c>
      <c r="G18" s="47" t="s">
        <v>96</v>
      </c>
      <c r="H18" s="47" t="s">
        <v>97</v>
      </c>
      <c r="I18" s="60" t="s">
        <v>56</v>
      </c>
      <c r="J18" s="47" t="s">
        <v>48</v>
      </c>
      <c r="K18" s="58">
        <f t="shared" si="3"/>
        <v>300</v>
      </c>
      <c r="L18" s="75"/>
      <c r="M18" s="76">
        <v>300</v>
      </c>
      <c r="N18" s="76"/>
      <c r="O18" s="76"/>
      <c r="P18" s="76"/>
      <c r="Q18" s="76"/>
      <c r="R18" s="76"/>
      <c r="S18" s="76"/>
      <c r="T18" s="76"/>
      <c r="U18" s="76"/>
      <c r="V18" s="54" t="s">
        <v>98</v>
      </c>
      <c r="W18" s="47" t="s">
        <v>99</v>
      </c>
      <c r="X18" s="47" t="s">
        <v>100</v>
      </c>
      <c r="Y18" s="5"/>
    </row>
    <row r="19" s="3" customFormat="true" ht="206.25" spans="1:25">
      <c r="A19" s="43">
        <v>10</v>
      </c>
      <c r="B19" s="44" t="s">
        <v>30</v>
      </c>
      <c r="C19" s="47" t="s">
        <v>80</v>
      </c>
      <c r="D19" s="47" t="s">
        <v>101</v>
      </c>
      <c r="E19" s="47" t="s">
        <v>34</v>
      </c>
      <c r="F19" s="47" t="s">
        <v>102</v>
      </c>
      <c r="G19" s="47" t="s">
        <v>103</v>
      </c>
      <c r="H19" s="47" t="s">
        <v>97</v>
      </c>
      <c r="I19" s="60" t="s">
        <v>56</v>
      </c>
      <c r="J19" s="47" t="s">
        <v>48</v>
      </c>
      <c r="K19" s="58">
        <f t="shared" si="3"/>
        <v>100</v>
      </c>
      <c r="L19" s="75"/>
      <c r="M19" s="76">
        <v>100</v>
      </c>
      <c r="N19" s="76"/>
      <c r="O19" s="76"/>
      <c r="P19" s="76"/>
      <c r="Q19" s="76"/>
      <c r="R19" s="76"/>
      <c r="S19" s="76"/>
      <c r="T19" s="76"/>
      <c r="U19" s="76"/>
      <c r="V19" s="54" t="s">
        <v>104</v>
      </c>
      <c r="W19" s="47" t="s">
        <v>105</v>
      </c>
      <c r="X19" s="47" t="s">
        <v>106</v>
      </c>
      <c r="Y19" s="5"/>
    </row>
    <row r="20" s="3" customFormat="true" ht="206.25" spans="1:25">
      <c r="A20" s="43">
        <v>11</v>
      </c>
      <c r="B20" s="44" t="s">
        <v>30</v>
      </c>
      <c r="C20" s="47" t="s">
        <v>80</v>
      </c>
      <c r="D20" s="47" t="s">
        <v>107</v>
      </c>
      <c r="E20" s="47" t="s">
        <v>34</v>
      </c>
      <c r="F20" s="47" t="s">
        <v>108</v>
      </c>
      <c r="G20" s="47"/>
      <c r="H20" s="47" t="s">
        <v>109</v>
      </c>
      <c r="I20" s="60" t="s">
        <v>56</v>
      </c>
      <c r="J20" s="47" t="s">
        <v>48</v>
      </c>
      <c r="K20" s="58">
        <f t="shared" si="3"/>
        <v>1000</v>
      </c>
      <c r="L20" s="75"/>
      <c r="M20" s="76">
        <v>1000</v>
      </c>
      <c r="N20" s="76"/>
      <c r="O20" s="76"/>
      <c r="P20" s="76"/>
      <c r="Q20" s="76"/>
      <c r="R20" s="76"/>
      <c r="S20" s="76"/>
      <c r="T20" s="76"/>
      <c r="U20" s="76"/>
      <c r="V20" s="54" t="s">
        <v>110</v>
      </c>
      <c r="W20" s="47" t="s">
        <v>111</v>
      </c>
      <c r="X20" s="47" t="s">
        <v>112</v>
      </c>
      <c r="Y20" s="5"/>
    </row>
    <row r="21" s="5" customFormat="true" ht="361" customHeight="true" spans="1:24">
      <c r="A21" s="43">
        <v>12</v>
      </c>
      <c r="B21" s="44" t="s">
        <v>30</v>
      </c>
      <c r="C21" s="47" t="s">
        <v>80</v>
      </c>
      <c r="D21" s="47" t="s">
        <v>113</v>
      </c>
      <c r="E21" s="47" t="s">
        <v>34</v>
      </c>
      <c r="F21" s="47" t="s">
        <v>114</v>
      </c>
      <c r="G21" s="47" t="s">
        <v>115</v>
      </c>
      <c r="H21" s="47" t="s">
        <v>116</v>
      </c>
      <c r="I21" s="60" t="s">
        <v>56</v>
      </c>
      <c r="J21" s="47" t="s">
        <v>48</v>
      </c>
      <c r="K21" s="58">
        <f t="shared" si="3"/>
        <v>800</v>
      </c>
      <c r="L21" s="75">
        <v>800</v>
      </c>
      <c r="M21" s="76"/>
      <c r="N21" s="76"/>
      <c r="O21" s="76"/>
      <c r="P21" s="76"/>
      <c r="Q21" s="76"/>
      <c r="R21" s="76"/>
      <c r="S21" s="76"/>
      <c r="T21" s="76"/>
      <c r="U21" s="76"/>
      <c r="V21" s="54" t="s">
        <v>117</v>
      </c>
      <c r="W21" s="47" t="s">
        <v>115</v>
      </c>
      <c r="X21" s="47" t="s">
        <v>118</v>
      </c>
    </row>
    <row r="22" s="5" customFormat="true" ht="318.75" spans="1:24">
      <c r="A22" s="43">
        <v>13</v>
      </c>
      <c r="B22" s="44" t="s">
        <v>30</v>
      </c>
      <c r="C22" s="47" t="s">
        <v>80</v>
      </c>
      <c r="D22" s="47" t="s">
        <v>119</v>
      </c>
      <c r="E22" s="47" t="s">
        <v>34</v>
      </c>
      <c r="F22" s="47" t="s">
        <v>120</v>
      </c>
      <c r="G22" s="61" t="s">
        <v>121</v>
      </c>
      <c r="H22" s="47" t="s">
        <v>122</v>
      </c>
      <c r="I22" s="60" t="s">
        <v>123</v>
      </c>
      <c r="J22" s="47" t="s">
        <v>48</v>
      </c>
      <c r="K22" s="77">
        <v>1020</v>
      </c>
      <c r="L22" s="75">
        <v>1020</v>
      </c>
      <c r="M22" s="76"/>
      <c r="N22" s="76"/>
      <c r="O22" s="76"/>
      <c r="P22" s="76"/>
      <c r="Q22" s="76"/>
      <c r="R22" s="76"/>
      <c r="S22" s="76"/>
      <c r="T22" s="76"/>
      <c r="U22" s="76"/>
      <c r="V22" s="54" t="s">
        <v>124</v>
      </c>
      <c r="W22" s="47" t="s">
        <v>125</v>
      </c>
      <c r="X22" s="47" t="s">
        <v>126</v>
      </c>
    </row>
    <row r="23" s="5" customFormat="true" ht="300" spans="1:24">
      <c r="A23" s="43">
        <v>14</v>
      </c>
      <c r="B23" s="44" t="s">
        <v>30</v>
      </c>
      <c r="C23" s="47" t="s">
        <v>80</v>
      </c>
      <c r="D23" s="45" t="s">
        <v>127</v>
      </c>
      <c r="E23" s="47" t="s">
        <v>34</v>
      </c>
      <c r="F23" s="47" t="s">
        <v>128</v>
      </c>
      <c r="G23" s="47" t="s">
        <v>129</v>
      </c>
      <c r="H23" s="47" t="s">
        <v>130</v>
      </c>
      <c r="I23" s="60" t="s">
        <v>56</v>
      </c>
      <c r="J23" s="47" t="s">
        <v>48</v>
      </c>
      <c r="K23" s="58">
        <f t="shared" si="3"/>
        <v>30</v>
      </c>
      <c r="L23" s="75"/>
      <c r="M23" s="76"/>
      <c r="N23" s="76"/>
      <c r="O23" s="76"/>
      <c r="P23" s="76"/>
      <c r="Q23" s="76"/>
      <c r="R23" s="76"/>
      <c r="S23" s="76">
        <v>30</v>
      </c>
      <c r="T23" s="76"/>
      <c r="U23" s="76"/>
      <c r="V23" s="96" t="s">
        <v>131</v>
      </c>
      <c r="W23" s="47" t="s">
        <v>132</v>
      </c>
      <c r="X23" s="47" t="s">
        <v>133</v>
      </c>
    </row>
    <row r="24" s="5" customFormat="true" ht="408" customHeight="true" spans="1:24">
      <c r="A24" s="43">
        <v>15</v>
      </c>
      <c r="B24" s="44" t="s">
        <v>30</v>
      </c>
      <c r="C24" s="47" t="s">
        <v>80</v>
      </c>
      <c r="D24" s="47" t="s">
        <v>134</v>
      </c>
      <c r="E24" s="47" t="s">
        <v>34</v>
      </c>
      <c r="F24" s="60" t="s">
        <v>135</v>
      </c>
      <c r="G24" s="47" t="s">
        <v>136</v>
      </c>
      <c r="H24" s="47" t="s">
        <v>137</v>
      </c>
      <c r="I24" s="60" t="s">
        <v>56</v>
      </c>
      <c r="J24" s="47" t="s">
        <v>48</v>
      </c>
      <c r="K24" s="58">
        <f t="shared" si="3"/>
        <v>100</v>
      </c>
      <c r="L24" s="75">
        <v>100</v>
      </c>
      <c r="M24" s="76"/>
      <c r="N24" s="76"/>
      <c r="O24" s="76"/>
      <c r="P24" s="76"/>
      <c r="Q24" s="76"/>
      <c r="R24" s="76"/>
      <c r="S24" s="76"/>
      <c r="T24" s="76"/>
      <c r="U24" s="76"/>
      <c r="V24" s="96" t="s">
        <v>138</v>
      </c>
      <c r="W24" s="47" t="s">
        <v>139</v>
      </c>
      <c r="X24" s="47" t="s">
        <v>140</v>
      </c>
    </row>
    <row r="25" s="5" customFormat="true" ht="243.75" spans="1:24">
      <c r="A25" s="43">
        <v>16</v>
      </c>
      <c r="B25" s="44" t="s">
        <v>30</v>
      </c>
      <c r="C25" s="47" t="s">
        <v>80</v>
      </c>
      <c r="D25" s="47" t="s">
        <v>141</v>
      </c>
      <c r="E25" s="47" t="s">
        <v>34</v>
      </c>
      <c r="F25" s="60" t="s">
        <v>142</v>
      </c>
      <c r="G25" s="60" t="s">
        <v>143</v>
      </c>
      <c r="H25" s="47" t="s">
        <v>144</v>
      </c>
      <c r="I25" s="60" t="s">
        <v>56</v>
      </c>
      <c r="J25" s="47" t="s">
        <v>48</v>
      </c>
      <c r="K25" s="58">
        <f t="shared" si="3"/>
        <v>10</v>
      </c>
      <c r="L25" s="75"/>
      <c r="M25" s="76"/>
      <c r="N25" s="76"/>
      <c r="O25" s="76"/>
      <c r="P25" s="76"/>
      <c r="Q25" s="76"/>
      <c r="R25" s="76"/>
      <c r="S25" s="76">
        <v>10</v>
      </c>
      <c r="T25" s="76"/>
      <c r="U25" s="76"/>
      <c r="V25" s="96" t="s">
        <v>145</v>
      </c>
      <c r="W25" s="47" t="s">
        <v>146</v>
      </c>
      <c r="X25" s="47" t="s">
        <v>147</v>
      </c>
    </row>
    <row r="26" s="5" customFormat="true" ht="225" spans="1:24">
      <c r="A26" s="43">
        <v>17</v>
      </c>
      <c r="B26" s="44" t="s">
        <v>30</v>
      </c>
      <c r="C26" s="47" t="s">
        <v>80</v>
      </c>
      <c r="D26" s="47" t="s">
        <v>148</v>
      </c>
      <c r="E26" s="47" t="s">
        <v>34</v>
      </c>
      <c r="F26" s="60" t="s">
        <v>149</v>
      </c>
      <c r="G26" s="60" t="s">
        <v>150</v>
      </c>
      <c r="H26" s="47" t="s">
        <v>144</v>
      </c>
      <c r="I26" s="60" t="s">
        <v>56</v>
      </c>
      <c r="J26" s="47" t="s">
        <v>48</v>
      </c>
      <c r="K26" s="58">
        <f t="shared" si="3"/>
        <v>10</v>
      </c>
      <c r="L26" s="75"/>
      <c r="M26" s="76"/>
      <c r="N26" s="76"/>
      <c r="O26" s="76"/>
      <c r="P26" s="76"/>
      <c r="Q26" s="76"/>
      <c r="R26" s="76"/>
      <c r="S26" s="76">
        <v>10</v>
      </c>
      <c r="T26" s="76"/>
      <c r="U26" s="76"/>
      <c r="V26" s="96" t="s">
        <v>145</v>
      </c>
      <c r="W26" s="47" t="s">
        <v>151</v>
      </c>
      <c r="X26" s="47" t="s">
        <v>152</v>
      </c>
    </row>
    <row r="27" s="5" customFormat="true" ht="243.75" spans="1:24">
      <c r="A27" s="43">
        <v>18</v>
      </c>
      <c r="B27" s="47" t="s">
        <v>30</v>
      </c>
      <c r="C27" s="47" t="s">
        <v>80</v>
      </c>
      <c r="D27" s="47" t="s">
        <v>153</v>
      </c>
      <c r="E27" s="47" t="s">
        <v>34</v>
      </c>
      <c r="F27" s="47" t="s">
        <v>154</v>
      </c>
      <c r="G27" s="47" t="s">
        <v>155</v>
      </c>
      <c r="H27" s="47" t="s">
        <v>156</v>
      </c>
      <c r="I27" s="60" t="s">
        <v>56</v>
      </c>
      <c r="J27" s="47" t="s">
        <v>48</v>
      </c>
      <c r="K27" s="58">
        <f t="shared" si="3"/>
        <v>6000</v>
      </c>
      <c r="L27" s="78">
        <v>6000</v>
      </c>
      <c r="M27" s="78"/>
      <c r="N27" s="78"/>
      <c r="O27" s="78"/>
      <c r="P27" s="78"/>
      <c r="Q27" s="78"/>
      <c r="R27" s="78"/>
      <c r="S27" s="78"/>
      <c r="T27" s="78"/>
      <c r="U27" s="78"/>
      <c r="V27" s="54" t="s">
        <v>157</v>
      </c>
      <c r="W27" s="47" t="s">
        <v>158</v>
      </c>
      <c r="X27" s="47" t="s">
        <v>159</v>
      </c>
    </row>
    <row r="28" s="5" customFormat="true" ht="187.5" spans="1:24">
      <c r="A28" s="43">
        <v>19</v>
      </c>
      <c r="B28" s="47" t="s">
        <v>30</v>
      </c>
      <c r="C28" s="47" t="s">
        <v>80</v>
      </c>
      <c r="D28" s="47" t="s">
        <v>160</v>
      </c>
      <c r="E28" s="47" t="s">
        <v>34</v>
      </c>
      <c r="F28" s="47" t="s">
        <v>161</v>
      </c>
      <c r="G28" s="47" t="s">
        <v>162</v>
      </c>
      <c r="H28" s="47" t="s">
        <v>163</v>
      </c>
      <c r="I28" s="60" t="s">
        <v>56</v>
      </c>
      <c r="J28" s="47" t="s">
        <v>48</v>
      </c>
      <c r="K28" s="58">
        <f t="shared" si="3"/>
        <v>450</v>
      </c>
      <c r="L28" s="78">
        <v>150</v>
      </c>
      <c r="M28" s="78"/>
      <c r="N28" s="78"/>
      <c r="O28" s="78"/>
      <c r="P28" s="78"/>
      <c r="Q28" s="78"/>
      <c r="R28" s="78"/>
      <c r="S28" s="78">
        <v>300</v>
      </c>
      <c r="T28" s="78"/>
      <c r="U28" s="78"/>
      <c r="V28" s="54" t="s">
        <v>164</v>
      </c>
      <c r="W28" s="47" t="s">
        <v>165</v>
      </c>
      <c r="X28" s="47" t="s">
        <v>166</v>
      </c>
    </row>
    <row r="29" s="5" customFormat="true" ht="187.5" spans="1:24">
      <c r="A29" s="43">
        <v>20</v>
      </c>
      <c r="B29" s="47" t="s">
        <v>30</v>
      </c>
      <c r="C29" s="45" t="s">
        <v>32</v>
      </c>
      <c r="D29" s="47" t="s">
        <v>167</v>
      </c>
      <c r="E29" s="47" t="s">
        <v>34</v>
      </c>
      <c r="F29" s="47" t="s">
        <v>168</v>
      </c>
      <c r="G29" s="47" t="s">
        <v>169</v>
      </c>
      <c r="H29" s="47" t="s">
        <v>170</v>
      </c>
      <c r="I29" s="47" t="s">
        <v>171</v>
      </c>
      <c r="J29" s="47" t="s">
        <v>48</v>
      </c>
      <c r="K29" s="58">
        <f t="shared" si="3"/>
        <v>1660</v>
      </c>
      <c r="L29" s="78">
        <v>1660</v>
      </c>
      <c r="M29" s="78"/>
      <c r="N29" s="78"/>
      <c r="O29" s="78"/>
      <c r="P29" s="78"/>
      <c r="Q29" s="78"/>
      <c r="R29" s="78"/>
      <c r="S29" s="78"/>
      <c r="T29" s="78"/>
      <c r="U29" s="78"/>
      <c r="V29" s="54" t="s">
        <v>172</v>
      </c>
      <c r="W29" s="47" t="s">
        <v>173</v>
      </c>
      <c r="X29" s="47" t="s">
        <v>174</v>
      </c>
    </row>
    <row r="30" s="3" customFormat="true" ht="206.25" spans="1:25">
      <c r="A30" s="43">
        <v>21</v>
      </c>
      <c r="B30" s="47" t="s">
        <v>30</v>
      </c>
      <c r="C30" s="45" t="s">
        <v>32</v>
      </c>
      <c r="D30" s="47" t="s">
        <v>175</v>
      </c>
      <c r="E30" s="47" t="s">
        <v>34</v>
      </c>
      <c r="F30" s="47" t="s">
        <v>176</v>
      </c>
      <c r="G30" s="47" t="s">
        <v>177</v>
      </c>
      <c r="H30" s="47" t="s">
        <v>163</v>
      </c>
      <c r="I30" s="60" t="s">
        <v>56</v>
      </c>
      <c r="J30" s="47" t="s">
        <v>48</v>
      </c>
      <c r="K30" s="58">
        <f t="shared" si="3"/>
        <v>46</v>
      </c>
      <c r="L30" s="78">
        <v>46</v>
      </c>
      <c r="M30" s="78"/>
      <c r="N30" s="78"/>
      <c r="O30" s="78"/>
      <c r="P30" s="78"/>
      <c r="Q30" s="78"/>
      <c r="R30" s="78"/>
      <c r="S30" s="78"/>
      <c r="T30" s="78"/>
      <c r="U30" s="78"/>
      <c r="V30" s="54" t="s">
        <v>178</v>
      </c>
      <c r="W30" s="47" t="s">
        <v>179</v>
      </c>
      <c r="X30" s="47" t="s">
        <v>180</v>
      </c>
      <c r="Y30" s="5"/>
    </row>
    <row r="31" s="5" customFormat="true" ht="210.75" spans="1:24">
      <c r="A31" s="43">
        <v>22</v>
      </c>
      <c r="B31" s="45" t="s">
        <v>30</v>
      </c>
      <c r="C31" s="45" t="s">
        <v>32</v>
      </c>
      <c r="D31" s="47" t="s">
        <v>181</v>
      </c>
      <c r="E31" s="62" t="s">
        <v>34</v>
      </c>
      <c r="F31" s="47" t="s">
        <v>182</v>
      </c>
      <c r="G31" s="47" t="s">
        <v>183</v>
      </c>
      <c r="H31" s="47" t="s">
        <v>184</v>
      </c>
      <c r="I31" s="60" t="s">
        <v>56</v>
      </c>
      <c r="J31" s="47" t="s">
        <v>48</v>
      </c>
      <c r="K31" s="58">
        <f t="shared" si="3"/>
        <v>13600</v>
      </c>
      <c r="L31" s="78">
        <v>10600</v>
      </c>
      <c r="M31" s="78">
        <v>3000</v>
      </c>
      <c r="N31" s="78"/>
      <c r="O31" s="78"/>
      <c r="P31" s="78"/>
      <c r="Q31" s="78"/>
      <c r="R31" s="78"/>
      <c r="S31" s="78"/>
      <c r="T31" s="78"/>
      <c r="U31" s="78"/>
      <c r="V31" s="54" t="s">
        <v>185</v>
      </c>
      <c r="W31" s="47" t="s">
        <v>186</v>
      </c>
      <c r="X31" s="47" t="s">
        <v>187</v>
      </c>
    </row>
    <row r="32" s="6" customFormat="true" ht="168.75" spans="1:25">
      <c r="A32" s="43">
        <v>23</v>
      </c>
      <c r="B32" s="47" t="s">
        <v>30</v>
      </c>
      <c r="C32" s="47" t="s">
        <v>32</v>
      </c>
      <c r="D32" s="47" t="s">
        <v>188</v>
      </c>
      <c r="E32" s="47" t="s">
        <v>34</v>
      </c>
      <c r="F32" s="47" t="s">
        <v>189</v>
      </c>
      <c r="G32" s="47"/>
      <c r="H32" s="47" t="s">
        <v>190</v>
      </c>
      <c r="I32" s="47" t="s">
        <v>191</v>
      </c>
      <c r="J32" s="47" t="s">
        <v>192</v>
      </c>
      <c r="K32" s="58">
        <f t="shared" si="3"/>
        <v>350</v>
      </c>
      <c r="L32" s="79">
        <v>350</v>
      </c>
      <c r="M32" s="79"/>
      <c r="N32" s="47"/>
      <c r="P32" s="47"/>
      <c r="Q32" s="47"/>
      <c r="R32" s="47"/>
      <c r="S32" s="47"/>
      <c r="T32" s="47"/>
      <c r="U32" s="47"/>
      <c r="V32" s="54" t="s">
        <v>193</v>
      </c>
      <c r="W32" s="47" t="s">
        <v>194</v>
      </c>
      <c r="X32" s="47" t="s">
        <v>195</v>
      </c>
      <c r="Y32" s="66"/>
    </row>
    <row r="33" s="6" customFormat="true" ht="206.25" spans="1:27">
      <c r="A33" s="43">
        <v>24</v>
      </c>
      <c r="B33" s="47" t="s">
        <v>30</v>
      </c>
      <c r="C33" s="47" t="s">
        <v>32</v>
      </c>
      <c r="D33" s="47" t="s">
        <v>196</v>
      </c>
      <c r="E33" s="47" t="s">
        <v>34</v>
      </c>
      <c r="F33" s="47" t="s">
        <v>197</v>
      </c>
      <c r="G33" s="48" t="s">
        <v>198</v>
      </c>
      <c r="H33" s="47" t="s">
        <v>199</v>
      </c>
      <c r="I33" s="47" t="s">
        <v>200</v>
      </c>
      <c r="J33" s="47" t="s">
        <v>192</v>
      </c>
      <c r="K33" s="58">
        <f t="shared" si="3"/>
        <v>122</v>
      </c>
      <c r="L33" s="79">
        <v>122</v>
      </c>
      <c r="M33" s="47"/>
      <c r="N33" s="47"/>
      <c r="O33" s="66"/>
      <c r="P33" s="47"/>
      <c r="Q33" s="47"/>
      <c r="R33" s="47"/>
      <c r="S33" s="47"/>
      <c r="T33" s="47"/>
      <c r="U33" s="47"/>
      <c r="V33" s="54" t="s">
        <v>201</v>
      </c>
      <c r="W33" s="47" t="s">
        <v>202</v>
      </c>
      <c r="X33" s="47" t="s">
        <v>203</v>
      </c>
      <c r="Y33" s="66"/>
      <c r="Z33" s="107"/>
      <c r="AA33" s="107"/>
    </row>
    <row r="34" s="6" customFormat="true" ht="112.5" spans="1:27">
      <c r="A34" s="43">
        <v>25</v>
      </c>
      <c r="B34" s="47" t="s">
        <v>30</v>
      </c>
      <c r="C34" s="47" t="s">
        <v>32</v>
      </c>
      <c r="D34" s="47" t="s">
        <v>204</v>
      </c>
      <c r="E34" s="47" t="s">
        <v>34</v>
      </c>
      <c r="F34" s="47" t="s">
        <v>205</v>
      </c>
      <c r="G34" s="48"/>
      <c r="H34" s="47" t="s">
        <v>206</v>
      </c>
      <c r="I34" s="47" t="s">
        <v>207</v>
      </c>
      <c r="J34" s="47" t="s">
        <v>192</v>
      </c>
      <c r="K34" s="58">
        <f t="shared" si="3"/>
        <v>420</v>
      </c>
      <c r="L34" s="79"/>
      <c r="M34" s="47"/>
      <c r="N34" s="47"/>
      <c r="O34" s="66"/>
      <c r="P34" s="47"/>
      <c r="Q34" s="47"/>
      <c r="R34" s="47"/>
      <c r="S34" s="86">
        <v>420</v>
      </c>
      <c r="T34" s="66"/>
      <c r="U34" s="47"/>
      <c r="V34" s="54" t="s">
        <v>208</v>
      </c>
      <c r="W34" s="47" t="s">
        <v>209</v>
      </c>
      <c r="X34" s="48" t="s">
        <v>210</v>
      </c>
      <c r="Y34" s="66"/>
      <c r="Z34" s="107"/>
      <c r="AA34" s="107"/>
    </row>
    <row r="35" s="6" customFormat="true" ht="112.5" spans="1:27">
      <c r="A35" s="43">
        <v>26</v>
      </c>
      <c r="B35" s="47" t="s">
        <v>30</v>
      </c>
      <c r="C35" s="47" t="s">
        <v>32</v>
      </c>
      <c r="D35" s="48" t="s">
        <v>211</v>
      </c>
      <c r="E35" s="47" t="s">
        <v>34</v>
      </c>
      <c r="F35" s="47" t="s">
        <v>212</v>
      </c>
      <c r="G35" s="48"/>
      <c r="H35" s="47" t="s">
        <v>213</v>
      </c>
      <c r="I35" s="47" t="s">
        <v>207</v>
      </c>
      <c r="J35" s="47" t="s">
        <v>192</v>
      </c>
      <c r="K35" s="58">
        <f t="shared" si="3"/>
        <v>750</v>
      </c>
      <c r="L35" s="79"/>
      <c r="M35" s="47"/>
      <c r="N35" s="47"/>
      <c r="O35" s="66"/>
      <c r="P35" s="47"/>
      <c r="Q35" s="47"/>
      <c r="R35" s="47"/>
      <c r="S35" s="47">
        <v>750</v>
      </c>
      <c r="T35" s="66"/>
      <c r="U35" s="47"/>
      <c r="V35" s="54" t="s">
        <v>214</v>
      </c>
      <c r="W35" s="47" t="s">
        <v>215</v>
      </c>
      <c r="X35" s="48" t="s">
        <v>216</v>
      </c>
      <c r="Y35" s="66"/>
      <c r="Z35" s="107"/>
      <c r="AA35" s="107"/>
    </row>
    <row r="36" s="6" customFormat="true" ht="150" spans="1:27">
      <c r="A36" s="43">
        <v>27</v>
      </c>
      <c r="B36" s="47" t="s">
        <v>30</v>
      </c>
      <c r="C36" s="47" t="s">
        <v>32</v>
      </c>
      <c r="D36" s="48" t="s">
        <v>217</v>
      </c>
      <c r="E36" s="47" t="s">
        <v>44</v>
      </c>
      <c r="F36" s="48" t="s">
        <v>218</v>
      </c>
      <c r="G36" s="46"/>
      <c r="H36" s="47" t="s">
        <v>219</v>
      </c>
      <c r="I36" s="47" t="s">
        <v>220</v>
      </c>
      <c r="J36" s="47" t="s">
        <v>192</v>
      </c>
      <c r="K36" s="58">
        <f t="shared" si="3"/>
        <v>425</v>
      </c>
      <c r="L36" s="79"/>
      <c r="M36" s="47"/>
      <c r="N36" s="47"/>
      <c r="O36" s="66"/>
      <c r="P36" s="47"/>
      <c r="Q36" s="47"/>
      <c r="R36" s="47"/>
      <c r="S36" s="47">
        <v>425</v>
      </c>
      <c r="T36" s="66"/>
      <c r="U36" s="47"/>
      <c r="V36" s="54" t="s">
        <v>221</v>
      </c>
      <c r="W36" s="47" t="s">
        <v>222</v>
      </c>
      <c r="X36" s="48" t="s">
        <v>223</v>
      </c>
      <c r="Y36" s="66"/>
      <c r="Z36" s="107"/>
      <c r="AA36" s="107"/>
    </row>
    <row r="37" s="7" customFormat="true" ht="168.75" spans="1:24">
      <c r="A37" s="43">
        <v>28</v>
      </c>
      <c r="B37" s="47" t="s">
        <v>30</v>
      </c>
      <c r="C37" s="47" t="s">
        <v>32</v>
      </c>
      <c r="D37" s="47" t="s">
        <v>224</v>
      </c>
      <c r="E37" s="47" t="s">
        <v>44</v>
      </c>
      <c r="F37" s="47" t="s">
        <v>225</v>
      </c>
      <c r="G37" s="63"/>
      <c r="H37" s="47" t="s">
        <v>226</v>
      </c>
      <c r="I37" s="47" t="s">
        <v>227</v>
      </c>
      <c r="J37" s="47" t="s">
        <v>228</v>
      </c>
      <c r="K37" s="58">
        <f t="shared" si="3"/>
        <v>63</v>
      </c>
      <c r="L37" s="47">
        <v>63</v>
      </c>
      <c r="M37" s="47"/>
      <c r="N37" s="47"/>
      <c r="O37" s="47"/>
      <c r="P37" s="84"/>
      <c r="Q37" s="84"/>
      <c r="R37" s="84"/>
      <c r="S37" s="84"/>
      <c r="T37" s="84"/>
      <c r="U37" s="84"/>
      <c r="V37" s="97" t="s">
        <v>229</v>
      </c>
      <c r="W37" s="98" t="s">
        <v>230</v>
      </c>
      <c r="X37" s="47" t="s">
        <v>231</v>
      </c>
    </row>
    <row r="38" s="5" customFormat="true" ht="186" customHeight="true" spans="1:24">
      <c r="A38" s="43">
        <v>29</v>
      </c>
      <c r="B38" s="47" t="s">
        <v>30</v>
      </c>
      <c r="C38" s="47" t="s">
        <v>32</v>
      </c>
      <c r="D38" s="47" t="s">
        <v>232</v>
      </c>
      <c r="E38" s="64" t="s">
        <v>44</v>
      </c>
      <c r="F38" s="47" t="s">
        <v>233</v>
      </c>
      <c r="G38" s="46"/>
      <c r="H38" s="65" t="s">
        <v>234</v>
      </c>
      <c r="I38" s="65" t="s">
        <v>235</v>
      </c>
      <c r="J38" s="65" t="s">
        <v>236</v>
      </c>
      <c r="K38" s="58">
        <f t="shared" si="3"/>
        <v>150</v>
      </c>
      <c r="L38" s="65">
        <v>150</v>
      </c>
      <c r="M38" s="65"/>
      <c r="N38" s="65"/>
      <c r="O38" s="65"/>
      <c r="P38" s="65"/>
      <c r="Q38" s="65"/>
      <c r="R38" s="65"/>
      <c r="S38" s="65"/>
      <c r="T38" s="65"/>
      <c r="U38" s="65"/>
      <c r="V38" s="99" t="s">
        <v>237</v>
      </c>
      <c r="W38" s="65" t="s">
        <v>238</v>
      </c>
      <c r="X38" s="65" t="s">
        <v>239</v>
      </c>
    </row>
    <row r="39" s="5" customFormat="true" ht="206.25" spans="1:24">
      <c r="A39" s="43">
        <v>30</v>
      </c>
      <c r="B39" s="47" t="s">
        <v>30</v>
      </c>
      <c r="C39" s="47" t="s">
        <v>32</v>
      </c>
      <c r="D39" s="47" t="s">
        <v>240</v>
      </c>
      <c r="E39" s="47" t="s">
        <v>44</v>
      </c>
      <c r="F39" s="47" t="s">
        <v>241</v>
      </c>
      <c r="G39" s="60"/>
      <c r="H39" s="47" t="s">
        <v>242</v>
      </c>
      <c r="I39" s="80" t="s">
        <v>243</v>
      </c>
      <c r="J39" s="65" t="s">
        <v>236</v>
      </c>
      <c r="K39" s="58">
        <f t="shared" si="3"/>
        <v>513</v>
      </c>
      <c r="L39" s="60">
        <v>513</v>
      </c>
      <c r="M39" s="60"/>
      <c r="N39" s="60"/>
      <c r="O39" s="60"/>
      <c r="P39" s="60"/>
      <c r="Q39" s="60"/>
      <c r="R39" s="60"/>
      <c r="S39" s="60"/>
      <c r="T39" s="60"/>
      <c r="U39" s="60"/>
      <c r="V39" s="54" t="s">
        <v>244</v>
      </c>
      <c r="W39" s="47" t="s">
        <v>245</v>
      </c>
      <c r="X39" s="47" t="s">
        <v>246</v>
      </c>
    </row>
    <row r="40" s="5" customFormat="true" ht="168.75" spans="1:24">
      <c r="A40" s="43">
        <v>31</v>
      </c>
      <c r="B40" s="47" t="s">
        <v>30</v>
      </c>
      <c r="C40" s="47" t="s">
        <v>32</v>
      </c>
      <c r="D40" s="47" t="s">
        <v>247</v>
      </c>
      <c r="E40" s="47" t="s">
        <v>44</v>
      </c>
      <c r="F40" s="47" t="s">
        <v>248</v>
      </c>
      <c r="G40" s="60"/>
      <c r="H40" s="47" t="s">
        <v>130</v>
      </c>
      <c r="I40" s="80" t="s">
        <v>249</v>
      </c>
      <c r="J40" s="65" t="s">
        <v>250</v>
      </c>
      <c r="K40" s="58">
        <f t="shared" si="3"/>
        <v>209</v>
      </c>
      <c r="L40" s="60">
        <v>209</v>
      </c>
      <c r="M40" s="60"/>
      <c r="N40" s="60"/>
      <c r="O40" s="60"/>
      <c r="P40" s="60"/>
      <c r="Q40" s="60"/>
      <c r="R40" s="60"/>
      <c r="S40" s="60"/>
      <c r="T40" s="60"/>
      <c r="U40" s="60"/>
      <c r="V40" s="54" t="s">
        <v>251</v>
      </c>
      <c r="W40" s="47" t="s">
        <v>252</v>
      </c>
      <c r="X40" s="47" t="s">
        <v>253</v>
      </c>
    </row>
    <row r="41" s="5" customFormat="true" ht="243.75" spans="1:24">
      <c r="A41" s="43">
        <v>32</v>
      </c>
      <c r="B41" s="47" t="s">
        <v>30</v>
      </c>
      <c r="C41" s="47" t="s">
        <v>32</v>
      </c>
      <c r="D41" s="47" t="s">
        <v>254</v>
      </c>
      <c r="E41" s="47" t="s">
        <v>44</v>
      </c>
      <c r="F41" s="47" t="s">
        <v>255</v>
      </c>
      <c r="G41" s="60"/>
      <c r="H41" s="47" t="s">
        <v>256</v>
      </c>
      <c r="I41" s="80" t="s">
        <v>257</v>
      </c>
      <c r="J41" s="65" t="s">
        <v>258</v>
      </c>
      <c r="K41" s="58">
        <f t="shared" si="3"/>
        <v>523</v>
      </c>
      <c r="L41" s="60">
        <v>523</v>
      </c>
      <c r="M41" s="60"/>
      <c r="N41" s="60"/>
      <c r="O41" s="60"/>
      <c r="P41" s="60"/>
      <c r="Q41" s="60"/>
      <c r="R41" s="60"/>
      <c r="S41" s="60"/>
      <c r="T41" s="60"/>
      <c r="U41" s="60"/>
      <c r="V41" s="54" t="s">
        <v>259</v>
      </c>
      <c r="W41" s="47" t="s">
        <v>260</v>
      </c>
      <c r="X41" s="47" t="s">
        <v>261</v>
      </c>
    </row>
    <row r="42" s="6" customFormat="true" ht="171" customHeight="true" spans="1:24">
      <c r="A42" s="43">
        <v>33</v>
      </c>
      <c r="B42" s="47" t="s">
        <v>30</v>
      </c>
      <c r="C42" s="47" t="s">
        <v>32</v>
      </c>
      <c r="D42" s="49" t="s">
        <v>262</v>
      </c>
      <c r="E42" s="47" t="s">
        <v>34</v>
      </c>
      <c r="F42" s="47" t="s">
        <v>263</v>
      </c>
      <c r="G42" s="66"/>
      <c r="H42" s="45" t="s">
        <v>264</v>
      </c>
      <c r="I42" s="47" t="s">
        <v>265</v>
      </c>
      <c r="J42" s="45" t="s">
        <v>266</v>
      </c>
      <c r="K42" s="58">
        <f t="shared" si="3"/>
        <v>125</v>
      </c>
      <c r="L42" s="47"/>
      <c r="M42" s="47"/>
      <c r="N42" s="47"/>
      <c r="O42" s="47"/>
      <c r="P42" s="47"/>
      <c r="Q42" s="47"/>
      <c r="R42" s="62">
        <v>125</v>
      </c>
      <c r="S42" s="47"/>
      <c r="T42" s="47"/>
      <c r="U42" s="47"/>
      <c r="V42" s="54" t="s">
        <v>267</v>
      </c>
      <c r="W42" s="47" t="s">
        <v>268</v>
      </c>
      <c r="X42" s="47" t="s">
        <v>269</v>
      </c>
    </row>
    <row r="43" s="6" customFormat="true" ht="131.25" spans="1:24">
      <c r="A43" s="43">
        <v>34</v>
      </c>
      <c r="B43" s="47" t="s">
        <v>30</v>
      </c>
      <c r="C43" s="47" t="s">
        <v>32</v>
      </c>
      <c r="D43" s="47" t="s">
        <v>270</v>
      </c>
      <c r="E43" s="62" t="s">
        <v>34</v>
      </c>
      <c r="F43" s="47" t="s">
        <v>271</v>
      </c>
      <c r="G43" s="66"/>
      <c r="H43" s="47" t="s">
        <v>272</v>
      </c>
      <c r="I43" s="47" t="s">
        <v>265</v>
      </c>
      <c r="J43" s="47" t="s">
        <v>273</v>
      </c>
      <c r="K43" s="58">
        <f t="shared" si="3"/>
        <v>48</v>
      </c>
      <c r="L43" s="47"/>
      <c r="M43" s="47"/>
      <c r="N43" s="47"/>
      <c r="O43" s="47"/>
      <c r="P43" s="47"/>
      <c r="Q43" s="47"/>
      <c r="R43" s="62">
        <v>48</v>
      </c>
      <c r="S43" s="47"/>
      <c r="T43" s="47"/>
      <c r="U43" s="47"/>
      <c r="V43" s="54" t="s">
        <v>274</v>
      </c>
      <c r="W43" s="47" t="s">
        <v>275</v>
      </c>
      <c r="X43" s="47" t="s">
        <v>276</v>
      </c>
    </row>
    <row r="44" s="6" customFormat="true" ht="150" spans="1:24">
      <c r="A44" s="43">
        <v>35</v>
      </c>
      <c r="B44" s="47" t="s">
        <v>30</v>
      </c>
      <c r="C44" s="47" t="s">
        <v>32</v>
      </c>
      <c r="D44" s="47" t="s">
        <v>277</v>
      </c>
      <c r="E44" s="47" t="s">
        <v>34</v>
      </c>
      <c r="F44" s="47" t="s">
        <v>278</v>
      </c>
      <c r="G44" s="66"/>
      <c r="H44" s="47" t="s">
        <v>279</v>
      </c>
      <c r="I44" s="47" t="s">
        <v>265</v>
      </c>
      <c r="J44" s="47" t="s">
        <v>250</v>
      </c>
      <c r="K44" s="58">
        <f t="shared" si="3"/>
        <v>300</v>
      </c>
      <c r="L44" s="47"/>
      <c r="M44" s="47"/>
      <c r="N44" s="47"/>
      <c r="O44" s="47"/>
      <c r="P44" s="47"/>
      <c r="Q44" s="47"/>
      <c r="R44" s="62">
        <v>300</v>
      </c>
      <c r="S44" s="47"/>
      <c r="T44" s="47"/>
      <c r="U44" s="47"/>
      <c r="V44" s="54" t="s">
        <v>280</v>
      </c>
      <c r="W44" s="47" t="s">
        <v>281</v>
      </c>
      <c r="X44" s="47" t="s">
        <v>282</v>
      </c>
    </row>
    <row r="45" s="6" customFormat="true" ht="187.5" spans="1:24">
      <c r="A45" s="43">
        <v>36</v>
      </c>
      <c r="B45" s="47" t="s">
        <v>30</v>
      </c>
      <c r="C45" s="47" t="s">
        <v>32</v>
      </c>
      <c r="D45" s="45" t="s">
        <v>283</v>
      </c>
      <c r="E45" s="47" t="s">
        <v>34</v>
      </c>
      <c r="F45" s="47" t="s">
        <v>284</v>
      </c>
      <c r="G45" s="66"/>
      <c r="H45" s="45" t="s">
        <v>285</v>
      </c>
      <c r="I45" s="47" t="s">
        <v>265</v>
      </c>
      <c r="J45" s="47" t="s">
        <v>286</v>
      </c>
      <c r="K45" s="58">
        <f t="shared" si="3"/>
        <v>744</v>
      </c>
      <c r="L45" s="47"/>
      <c r="M45" s="47"/>
      <c r="N45" s="47"/>
      <c r="O45" s="47"/>
      <c r="P45" s="47"/>
      <c r="Q45" s="47"/>
      <c r="R45" s="62">
        <v>744</v>
      </c>
      <c r="S45" s="47"/>
      <c r="T45" s="47"/>
      <c r="U45" s="47"/>
      <c r="V45" s="54" t="s">
        <v>287</v>
      </c>
      <c r="W45" s="47" t="s">
        <v>288</v>
      </c>
      <c r="X45" s="47" t="s">
        <v>289</v>
      </c>
    </row>
    <row r="46" s="6" customFormat="true" ht="187.5" spans="1:24">
      <c r="A46" s="43">
        <v>37</v>
      </c>
      <c r="B46" s="47" t="s">
        <v>30</v>
      </c>
      <c r="C46" s="47" t="s">
        <v>32</v>
      </c>
      <c r="D46" s="45" t="s">
        <v>290</v>
      </c>
      <c r="E46" s="47" t="s">
        <v>34</v>
      </c>
      <c r="F46" s="47" t="s">
        <v>291</v>
      </c>
      <c r="G46" s="47"/>
      <c r="H46" s="45" t="s">
        <v>285</v>
      </c>
      <c r="I46" s="47" t="s">
        <v>265</v>
      </c>
      <c r="J46" s="47" t="s">
        <v>286</v>
      </c>
      <c r="K46" s="58">
        <f t="shared" si="3"/>
        <v>636</v>
      </c>
      <c r="L46" s="47"/>
      <c r="M46" s="47"/>
      <c r="N46" s="47"/>
      <c r="O46" s="47"/>
      <c r="P46" s="47"/>
      <c r="Q46" s="47"/>
      <c r="R46" s="62">
        <v>636</v>
      </c>
      <c r="S46" s="47"/>
      <c r="T46" s="47"/>
      <c r="U46" s="47"/>
      <c r="V46" s="54" t="s">
        <v>287</v>
      </c>
      <c r="W46" s="47" t="s">
        <v>288</v>
      </c>
      <c r="X46" s="47" t="s">
        <v>292</v>
      </c>
    </row>
    <row r="47" s="6" customFormat="true" ht="187.5" spans="1:24">
      <c r="A47" s="43">
        <v>38</v>
      </c>
      <c r="B47" s="47" t="s">
        <v>30</v>
      </c>
      <c r="C47" s="47" t="s">
        <v>32</v>
      </c>
      <c r="D47" s="45" t="s">
        <v>293</v>
      </c>
      <c r="E47" s="47" t="s">
        <v>34</v>
      </c>
      <c r="F47" s="47" t="s">
        <v>294</v>
      </c>
      <c r="G47" s="66"/>
      <c r="H47" s="45" t="s">
        <v>295</v>
      </c>
      <c r="I47" s="47" t="s">
        <v>265</v>
      </c>
      <c r="J47" s="47" t="s">
        <v>286</v>
      </c>
      <c r="K47" s="58">
        <f t="shared" si="3"/>
        <v>252</v>
      </c>
      <c r="L47" s="47"/>
      <c r="M47" s="47"/>
      <c r="N47" s="47"/>
      <c r="O47" s="47"/>
      <c r="P47" s="47"/>
      <c r="Q47" s="47"/>
      <c r="R47" s="62">
        <v>252</v>
      </c>
      <c r="S47" s="47"/>
      <c r="T47" s="47"/>
      <c r="U47" s="47"/>
      <c r="V47" s="54" t="s">
        <v>296</v>
      </c>
      <c r="W47" s="47" t="s">
        <v>297</v>
      </c>
      <c r="X47" s="47" t="s">
        <v>298</v>
      </c>
    </row>
    <row r="48" s="6" customFormat="true" ht="187.5" spans="1:24">
      <c r="A48" s="43">
        <v>39</v>
      </c>
      <c r="B48" s="47" t="s">
        <v>30</v>
      </c>
      <c r="C48" s="47" t="s">
        <v>32</v>
      </c>
      <c r="D48" s="45" t="s">
        <v>299</v>
      </c>
      <c r="E48" s="62" t="s">
        <v>34</v>
      </c>
      <c r="F48" s="47" t="s">
        <v>300</v>
      </c>
      <c r="G48" s="66"/>
      <c r="H48" s="47" t="s">
        <v>301</v>
      </c>
      <c r="I48" s="47" t="s">
        <v>265</v>
      </c>
      <c r="J48" s="47" t="s">
        <v>236</v>
      </c>
      <c r="K48" s="58">
        <f t="shared" si="3"/>
        <v>300</v>
      </c>
      <c r="L48" s="47"/>
      <c r="M48" s="47"/>
      <c r="N48" s="47"/>
      <c r="O48" s="47"/>
      <c r="P48" s="47"/>
      <c r="Q48" s="47"/>
      <c r="R48" s="62">
        <v>300</v>
      </c>
      <c r="S48" s="47"/>
      <c r="T48" s="47"/>
      <c r="U48" s="47"/>
      <c r="V48" s="100" t="s">
        <v>302</v>
      </c>
      <c r="W48" s="47" t="s">
        <v>303</v>
      </c>
      <c r="X48" s="47" t="s">
        <v>304</v>
      </c>
    </row>
    <row r="49" s="6" customFormat="true" ht="172" customHeight="true" spans="1:24">
      <c r="A49" s="43">
        <v>40</v>
      </c>
      <c r="B49" s="47" t="s">
        <v>30</v>
      </c>
      <c r="C49" s="47" t="s">
        <v>32</v>
      </c>
      <c r="D49" s="45" t="s">
        <v>305</v>
      </c>
      <c r="E49" s="45" t="s">
        <v>34</v>
      </c>
      <c r="F49" s="45" t="s">
        <v>306</v>
      </c>
      <c r="G49" s="66"/>
      <c r="H49" s="47" t="s">
        <v>279</v>
      </c>
      <c r="I49" s="47" t="s">
        <v>265</v>
      </c>
      <c r="J49" s="47" t="s">
        <v>250</v>
      </c>
      <c r="K49" s="58">
        <f t="shared" si="3"/>
        <v>67</v>
      </c>
      <c r="L49" s="47"/>
      <c r="M49" s="47"/>
      <c r="N49" s="47"/>
      <c r="O49" s="47"/>
      <c r="P49" s="47"/>
      <c r="Q49" s="47"/>
      <c r="R49" s="47">
        <v>67</v>
      </c>
      <c r="S49" s="47"/>
      <c r="T49" s="47"/>
      <c r="U49" s="47"/>
      <c r="V49" s="54" t="s">
        <v>307</v>
      </c>
      <c r="W49" s="47" t="s">
        <v>307</v>
      </c>
      <c r="X49" s="47" t="s">
        <v>308</v>
      </c>
    </row>
    <row r="50" s="5" customFormat="true" ht="112.5" spans="1:24">
      <c r="A50" s="43">
        <v>41</v>
      </c>
      <c r="B50" s="47" t="s">
        <v>309</v>
      </c>
      <c r="C50" s="47" t="s">
        <v>32</v>
      </c>
      <c r="D50" s="46" t="s">
        <v>310</v>
      </c>
      <c r="E50" s="58" t="s">
        <v>34</v>
      </c>
      <c r="F50" s="46" t="s">
        <v>311</v>
      </c>
      <c r="G50" s="58" t="s">
        <v>312</v>
      </c>
      <c r="H50" s="58" t="s">
        <v>37</v>
      </c>
      <c r="I50" s="58" t="s">
        <v>313</v>
      </c>
      <c r="J50" s="58" t="s">
        <v>39</v>
      </c>
      <c r="K50" s="58">
        <f t="shared" si="3"/>
        <v>1900</v>
      </c>
      <c r="L50" s="81">
        <v>1900</v>
      </c>
      <c r="M50" s="76"/>
      <c r="N50" s="76"/>
      <c r="O50" s="76"/>
      <c r="P50" s="76"/>
      <c r="Q50" s="76"/>
      <c r="R50" s="76"/>
      <c r="S50" s="76"/>
      <c r="T50" s="76"/>
      <c r="U50" s="76"/>
      <c r="V50" s="96" t="s">
        <v>314</v>
      </c>
      <c r="W50" s="47" t="s">
        <v>315</v>
      </c>
      <c r="X50" s="47" t="s">
        <v>316</v>
      </c>
    </row>
    <row r="51" s="8" customFormat="true" ht="55" customHeight="true" spans="1:25">
      <c r="A51" s="50" t="s">
        <v>317</v>
      </c>
      <c r="B51" s="51" t="s">
        <v>318</v>
      </c>
      <c r="C51" s="52"/>
      <c r="D51" s="53"/>
      <c r="E51" s="67"/>
      <c r="F51" s="68"/>
      <c r="G51" s="68"/>
      <c r="H51" s="68"/>
      <c r="I51" s="71"/>
      <c r="J51" s="68"/>
      <c r="K51" s="82">
        <f t="shared" ref="K51:U51" si="4">SUM(K52:K56)</f>
        <v>1382</v>
      </c>
      <c r="L51" s="82">
        <f t="shared" si="4"/>
        <v>0</v>
      </c>
      <c r="M51" s="82">
        <f t="shared" si="4"/>
        <v>0</v>
      </c>
      <c r="N51" s="82">
        <f t="shared" si="4"/>
        <v>0</v>
      </c>
      <c r="O51" s="82">
        <f t="shared" si="4"/>
        <v>0</v>
      </c>
      <c r="P51" s="82">
        <f t="shared" si="4"/>
        <v>0</v>
      </c>
      <c r="Q51" s="82">
        <f t="shared" si="4"/>
        <v>0</v>
      </c>
      <c r="R51" s="82">
        <f t="shared" si="4"/>
        <v>1382</v>
      </c>
      <c r="S51" s="82">
        <f t="shared" si="4"/>
        <v>0</v>
      </c>
      <c r="T51" s="82">
        <f t="shared" si="4"/>
        <v>0</v>
      </c>
      <c r="U51" s="82">
        <f t="shared" si="4"/>
        <v>0</v>
      </c>
      <c r="V51" s="101"/>
      <c r="W51" s="101"/>
      <c r="X51" s="101"/>
      <c r="Y51" s="108"/>
    </row>
    <row r="52" s="6" customFormat="true" ht="352" customHeight="true" spans="1:24">
      <c r="A52" s="54">
        <v>42</v>
      </c>
      <c r="B52" s="47" t="s">
        <v>30</v>
      </c>
      <c r="C52" s="47" t="s">
        <v>318</v>
      </c>
      <c r="D52" s="45" t="s">
        <v>319</v>
      </c>
      <c r="E52" s="47" t="s">
        <v>34</v>
      </c>
      <c r="F52" s="47" t="s">
        <v>320</v>
      </c>
      <c r="G52" s="66"/>
      <c r="H52" s="47" t="s">
        <v>321</v>
      </c>
      <c r="I52" s="47" t="s">
        <v>265</v>
      </c>
      <c r="J52" s="45" t="s">
        <v>322</v>
      </c>
      <c r="K52" s="83">
        <f t="shared" ref="K52:K58" si="5">SUM(L52:U52)</f>
        <v>300</v>
      </c>
      <c r="L52" s="47"/>
      <c r="M52" s="47"/>
      <c r="N52" s="47"/>
      <c r="O52" s="47"/>
      <c r="P52" s="47"/>
      <c r="Q52" s="47"/>
      <c r="R52" s="62">
        <v>300</v>
      </c>
      <c r="S52" s="47"/>
      <c r="T52" s="47"/>
      <c r="U52" s="47"/>
      <c r="V52" s="54" t="s">
        <v>323</v>
      </c>
      <c r="W52" s="47" t="s">
        <v>324</v>
      </c>
      <c r="X52" s="47" t="s">
        <v>325</v>
      </c>
    </row>
    <row r="53" s="6" customFormat="true" ht="177" customHeight="true" spans="1:24">
      <c r="A53" s="54">
        <v>43</v>
      </c>
      <c r="B53" s="47" t="s">
        <v>30</v>
      </c>
      <c r="C53" s="47" t="s">
        <v>318</v>
      </c>
      <c r="D53" s="45" t="s">
        <v>326</v>
      </c>
      <c r="E53" s="47" t="s">
        <v>34</v>
      </c>
      <c r="F53" s="47" t="s">
        <v>327</v>
      </c>
      <c r="G53" s="66"/>
      <c r="H53" s="45" t="s">
        <v>328</v>
      </c>
      <c r="I53" s="47" t="s">
        <v>265</v>
      </c>
      <c r="J53" s="45" t="s">
        <v>258</v>
      </c>
      <c r="K53" s="83">
        <f t="shared" si="5"/>
        <v>312</v>
      </c>
      <c r="L53" s="47"/>
      <c r="M53" s="47"/>
      <c r="N53" s="47"/>
      <c r="O53" s="47"/>
      <c r="P53" s="47"/>
      <c r="Q53" s="47"/>
      <c r="R53" s="62">
        <v>312</v>
      </c>
      <c r="S53" s="47"/>
      <c r="T53" s="47"/>
      <c r="U53" s="47"/>
      <c r="V53" s="54" t="s">
        <v>329</v>
      </c>
      <c r="W53" s="47" t="s">
        <v>329</v>
      </c>
      <c r="X53" s="47" t="s">
        <v>330</v>
      </c>
    </row>
    <row r="54" s="6" customFormat="true" ht="181" customHeight="true" spans="1:24">
      <c r="A54" s="54">
        <v>44</v>
      </c>
      <c r="B54" s="47" t="s">
        <v>30</v>
      </c>
      <c r="C54" s="45" t="s">
        <v>318</v>
      </c>
      <c r="D54" s="47" t="s">
        <v>331</v>
      </c>
      <c r="E54" s="47" t="s">
        <v>34</v>
      </c>
      <c r="F54" s="47" t="s">
        <v>332</v>
      </c>
      <c r="G54" s="66"/>
      <c r="H54" s="47" t="s">
        <v>333</v>
      </c>
      <c r="I54" s="47" t="s">
        <v>265</v>
      </c>
      <c r="J54" s="47" t="s">
        <v>334</v>
      </c>
      <c r="K54" s="83">
        <f t="shared" si="5"/>
        <v>170</v>
      </c>
      <c r="L54" s="47"/>
      <c r="M54" s="47"/>
      <c r="N54" s="47"/>
      <c r="O54" s="47"/>
      <c r="P54" s="47"/>
      <c r="Q54" s="47"/>
      <c r="R54" s="47">
        <v>170</v>
      </c>
      <c r="S54" s="47"/>
      <c r="T54" s="47"/>
      <c r="U54" s="47"/>
      <c r="V54" s="54" t="s">
        <v>335</v>
      </c>
      <c r="W54" s="47" t="s">
        <v>336</v>
      </c>
      <c r="X54" s="47" t="s">
        <v>337</v>
      </c>
    </row>
    <row r="55" s="5" customFormat="true" ht="397" customHeight="true" spans="1:25">
      <c r="A55" s="54">
        <v>45</v>
      </c>
      <c r="B55" s="47" t="s">
        <v>30</v>
      </c>
      <c r="C55" s="47" t="s">
        <v>318</v>
      </c>
      <c r="D55" s="47" t="s">
        <v>338</v>
      </c>
      <c r="E55" s="47" t="s">
        <v>34</v>
      </c>
      <c r="F55" s="47" t="s">
        <v>339</v>
      </c>
      <c r="G55" s="47"/>
      <c r="H55" s="69" t="s">
        <v>333</v>
      </c>
      <c r="I55" s="70" t="s">
        <v>265</v>
      </c>
      <c r="J55" s="69" t="s">
        <v>39</v>
      </c>
      <c r="K55" s="83">
        <f t="shared" si="5"/>
        <v>300</v>
      </c>
      <c r="L55" s="47"/>
      <c r="M55" s="85"/>
      <c r="N55" s="47"/>
      <c r="O55" s="85"/>
      <c r="P55" s="47"/>
      <c r="Q55" s="47"/>
      <c r="R55" s="62">
        <v>300</v>
      </c>
      <c r="S55" s="47"/>
      <c r="T55" s="47"/>
      <c r="U55" s="47"/>
      <c r="V55" s="54" t="s">
        <v>340</v>
      </c>
      <c r="W55" s="47" t="s">
        <v>341</v>
      </c>
      <c r="X55" s="47" t="s">
        <v>337</v>
      </c>
      <c r="Y55" s="85"/>
    </row>
    <row r="56" s="5" customFormat="true" ht="109" customHeight="true" spans="1:25">
      <c r="A56" s="54">
        <v>46</v>
      </c>
      <c r="B56" s="47" t="s">
        <v>30</v>
      </c>
      <c r="C56" s="47" t="s">
        <v>318</v>
      </c>
      <c r="D56" s="47" t="s">
        <v>342</v>
      </c>
      <c r="E56" s="47" t="s">
        <v>34</v>
      </c>
      <c r="F56" s="47" t="s">
        <v>343</v>
      </c>
      <c r="G56" s="47"/>
      <c r="H56" s="70" t="s">
        <v>344</v>
      </c>
      <c r="I56" s="70" t="s">
        <v>345</v>
      </c>
      <c r="J56" s="70" t="s">
        <v>344</v>
      </c>
      <c r="K56" s="83">
        <f t="shared" si="5"/>
        <v>300</v>
      </c>
      <c r="L56" s="47"/>
      <c r="N56" s="47"/>
      <c r="P56" s="47"/>
      <c r="Q56" s="47"/>
      <c r="R56" s="87">
        <v>300</v>
      </c>
      <c r="S56" s="47"/>
      <c r="T56" s="47"/>
      <c r="U56" s="47"/>
      <c r="V56" s="54" t="s">
        <v>346</v>
      </c>
      <c r="W56" s="47" t="s">
        <v>347</v>
      </c>
      <c r="X56" s="47" t="s">
        <v>348</v>
      </c>
      <c r="Y56" s="85"/>
    </row>
    <row r="57" s="8" customFormat="true" ht="55" customHeight="true" spans="1:25">
      <c r="A57" s="50" t="s">
        <v>349</v>
      </c>
      <c r="B57" s="51" t="s">
        <v>350</v>
      </c>
      <c r="C57" s="52"/>
      <c r="D57" s="53"/>
      <c r="E57" s="67"/>
      <c r="F57" s="68"/>
      <c r="G57" s="68"/>
      <c r="H57" s="68"/>
      <c r="I57" s="71"/>
      <c r="J57" s="68"/>
      <c r="K57" s="82">
        <f t="shared" si="5"/>
        <v>7071</v>
      </c>
      <c r="L57" s="82">
        <f>SUM(L58:L63)</f>
        <v>1850</v>
      </c>
      <c r="M57" s="82">
        <f t="shared" ref="M57:U57" si="6">SUM(M58:M63)</f>
        <v>0</v>
      </c>
      <c r="N57" s="82">
        <f t="shared" si="6"/>
        <v>0</v>
      </c>
      <c r="O57" s="82">
        <f t="shared" si="6"/>
        <v>0</v>
      </c>
      <c r="P57" s="82">
        <f t="shared" si="6"/>
        <v>0</v>
      </c>
      <c r="Q57" s="82">
        <f t="shared" si="6"/>
        <v>0</v>
      </c>
      <c r="R57" s="82">
        <f t="shared" si="6"/>
        <v>50</v>
      </c>
      <c r="S57" s="82">
        <f t="shared" si="6"/>
        <v>1215</v>
      </c>
      <c r="T57" s="82">
        <f t="shared" si="6"/>
        <v>3956</v>
      </c>
      <c r="U57" s="82">
        <f t="shared" si="6"/>
        <v>0</v>
      </c>
      <c r="V57" s="101"/>
      <c r="W57" s="101"/>
      <c r="X57" s="101"/>
      <c r="Y57" s="108"/>
    </row>
    <row r="58" s="3" customFormat="true" ht="243.75" spans="1:25">
      <c r="A58" s="43">
        <v>47</v>
      </c>
      <c r="B58" s="55" t="s">
        <v>30</v>
      </c>
      <c r="C58" s="55" t="s">
        <v>350</v>
      </c>
      <c r="D58" s="45" t="s">
        <v>351</v>
      </c>
      <c r="E58" s="47" t="s">
        <v>34</v>
      </c>
      <c r="F58" s="47" t="s">
        <v>352</v>
      </c>
      <c r="G58" s="60" t="s">
        <v>353</v>
      </c>
      <c r="H58" s="47" t="s">
        <v>354</v>
      </c>
      <c r="I58" s="60" t="s">
        <v>355</v>
      </c>
      <c r="J58" s="47" t="s">
        <v>48</v>
      </c>
      <c r="K58" s="77">
        <f t="shared" si="5"/>
        <v>1000</v>
      </c>
      <c r="L58" s="76">
        <v>500</v>
      </c>
      <c r="M58" s="76"/>
      <c r="N58" s="76"/>
      <c r="O58" s="76"/>
      <c r="P58" s="76"/>
      <c r="Q58" s="76"/>
      <c r="R58" s="76"/>
      <c r="S58" s="76"/>
      <c r="T58" s="76">
        <v>500</v>
      </c>
      <c r="U58" s="76"/>
      <c r="V58" s="96" t="s">
        <v>356</v>
      </c>
      <c r="W58" s="47" t="s">
        <v>357</v>
      </c>
      <c r="X58" s="102" t="s">
        <v>358</v>
      </c>
      <c r="Y58" s="5"/>
    </row>
    <row r="59" s="3" customFormat="true" ht="243.75" spans="1:25">
      <c r="A59" s="43">
        <v>48</v>
      </c>
      <c r="B59" s="55" t="s">
        <v>30</v>
      </c>
      <c r="C59" s="55" t="s">
        <v>350</v>
      </c>
      <c r="D59" s="45" t="s">
        <v>359</v>
      </c>
      <c r="E59" s="47" t="s">
        <v>34</v>
      </c>
      <c r="F59" s="47" t="s">
        <v>360</v>
      </c>
      <c r="G59" s="60" t="s">
        <v>361</v>
      </c>
      <c r="H59" s="47" t="s">
        <v>362</v>
      </c>
      <c r="I59" s="60" t="s">
        <v>355</v>
      </c>
      <c r="J59" s="47" t="s">
        <v>48</v>
      </c>
      <c r="K59" s="77">
        <f t="shared" ref="K59:K69" si="7">SUM(L59:U59)</f>
        <v>540</v>
      </c>
      <c r="L59" s="76">
        <v>350</v>
      </c>
      <c r="M59" s="76"/>
      <c r="N59" s="76"/>
      <c r="O59" s="76"/>
      <c r="P59" s="76"/>
      <c r="Q59" s="76"/>
      <c r="R59" s="76"/>
      <c r="S59" s="76"/>
      <c r="T59" s="76">
        <v>190</v>
      </c>
      <c r="U59" s="76"/>
      <c r="V59" s="96" t="s">
        <v>363</v>
      </c>
      <c r="W59" s="47" t="s">
        <v>364</v>
      </c>
      <c r="X59" s="102" t="s">
        <v>365</v>
      </c>
      <c r="Y59" s="5"/>
    </row>
    <row r="60" s="3" customFormat="true" ht="243.75" spans="1:25">
      <c r="A60" s="43">
        <v>49</v>
      </c>
      <c r="B60" s="55" t="s">
        <v>30</v>
      </c>
      <c r="C60" s="55" t="s">
        <v>350</v>
      </c>
      <c r="D60" s="45" t="s">
        <v>366</v>
      </c>
      <c r="E60" s="47" t="s">
        <v>34</v>
      </c>
      <c r="F60" s="47" t="s">
        <v>367</v>
      </c>
      <c r="G60" s="60" t="s">
        <v>368</v>
      </c>
      <c r="H60" s="47" t="s">
        <v>362</v>
      </c>
      <c r="I60" s="60" t="s">
        <v>369</v>
      </c>
      <c r="J60" s="47" t="s">
        <v>48</v>
      </c>
      <c r="K60" s="77">
        <f t="shared" si="7"/>
        <v>3776</v>
      </c>
      <c r="L60" s="76">
        <v>1000</v>
      </c>
      <c r="M60" s="76"/>
      <c r="N60" s="76"/>
      <c r="O60" s="76"/>
      <c r="P60" s="76"/>
      <c r="Q60" s="76"/>
      <c r="R60" s="76"/>
      <c r="S60" s="76"/>
      <c r="T60" s="76">
        <v>2776</v>
      </c>
      <c r="U60" s="76"/>
      <c r="V60" s="96" t="s">
        <v>370</v>
      </c>
      <c r="W60" s="47" t="s">
        <v>371</v>
      </c>
      <c r="X60" s="103" t="s">
        <v>372</v>
      </c>
      <c r="Y60" s="5"/>
    </row>
    <row r="61" s="3" customFormat="true" ht="243.75" spans="1:25">
      <c r="A61" s="43">
        <v>50</v>
      </c>
      <c r="B61" s="55" t="s">
        <v>30</v>
      </c>
      <c r="C61" s="55" t="s">
        <v>350</v>
      </c>
      <c r="D61" s="45" t="s">
        <v>373</v>
      </c>
      <c r="E61" s="47" t="s">
        <v>34</v>
      </c>
      <c r="F61" s="47" t="s">
        <v>374</v>
      </c>
      <c r="G61" s="60" t="s">
        <v>361</v>
      </c>
      <c r="H61" s="47" t="s">
        <v>375</v>
      </c>
      <c r="I61" s="60" t="s">
        <v>376</v>
      </c>
      <c r="J61" s="47" t="s">
        <v>48</v>
      </c>
      <c r="K61" s="77">
        <f t="shared" si="7"/>
        <v>613</v>
      </c>
      <c r="L61" s="76"/>
      <c r="M61" s="76"/>
      <c r="N61" s="76"/>
      <c r="O61" s="76"/>
      <c r="P61" s="76"/>
      <c r="Q61" s="76"/>
      <c r="R61" s="76"/>
      <c r="S61" s="76">
        <v>123</v>
      </c>
      <c r="T61" s="76">
        <v>490</v>
      </c>
      <c r="U61" s="76"/>
      <c r="V61" s="96" t="s">
        <v>377</v>
      </c>
      <c r="W61" s="47" t="s">
        <v>378</v>
      </c>
      <c r="X61" s="103" t="s">
        <v>379</v>
      </c>
      <c r="Y61" s="5"/>
    </row>
    <row r="62" s="9" customFormat="true" ht="112.5" spans="1:24">
      <c r="A62" s="43">
        <v>51</v>
      </c>
      <c r="B62" s="45" t="s">
        <v>30</v>
      </c>
      <c r="C62" s="45" t="s">
        <v>380</v>
      </c>
      <c r="D62" s="45" t="s">
        <v>381</v>
      </c>
      <c r="E62" s="45" t="s">
        <v>34</v>
      </c>
      <c r="F62" s="45" t="s">
        <v>382</v>
      </c>
      <c r="G62" s="45"/>
      <c r="H62" s="45" t="s">
        <v>383</v>
      </c>
      <c r="I62" s="45" t="s">
        <v>384</v>
      </c>
      <c r="J62" s="45" t="s">
        <v>385</v>
      </c>
      <c r="K62" s="77">
        <f t="shared" si="7"/>
        <v>1092</v>
      </c>
      <c r="L62" s="45"/>
      <c r="M62" s="45"/>
      <c r="N62" s="45"/>
      <c r="O62" s="45"/>
      <c r="P62" s="45"/>
      <c r="Q62" s="45"/>
      <c r="R62" s="45"/>
      <c r="S62" s="87">
        <v>1092</v>
      </c>
      <c r="T62" s="45"/>
      <c r="U62" s="45"/>
      <c r="V62" s="104" t="s">
        <v>386</v>
      </c>
      <c r="W62" s="45" t="s">
        <v>387</v>
      </c>
      <c r="X62" s="45" t="s">
        <v>388</v>
      </c>
    </row>
    <row r="63" s="9" customFormat="true" ht="170" customHeight="true" spans="1:25">
      <c r="A63" s="43">
        <v>52</v>
      </c>
      <c r="B63" s="47" t="s">
        <v>30</v>
      </c>
      <c r="C63" s="47" t="s">
        <v>350</v>
      </c>
      <c r="D63" s="45" t="s">
        <v>389</v>
      </c>
      <c r="E63" s="47" t="s">
        <v>34</v>
      </c>
      <c r="F63" s="47" t="s">
        <v>390</v>
      </c>
      <c r="G63" s="47"/>
      <c r="H63" s="45" t="s">
        <v>391</v>
      </c>
      <c r="I63" s="47" t="s">
        <v>265</v>
      </c>
      <c r="J63" s="45" t="s">
        <v>39</v>
      </c>
      <c r="K63" s="77">
        <f t="shared" si="7"/>
        <v>50</v>
      </c>
      <c r="L63" s="47"/>
      <c r="M63" s="85"/>
      <c r="N63" s="47"/>
      <c r="O63" s="85"/>
      <c r="P63" s="47"/>
      <c r="Q63" s="47"/>
      <c r="R63" s="87">
        <v>50</v>
      </c>
      <c r="S63" s="47"/>
      <c r="T63" s="47"/>
      <c r="U63" s="47"/>
      <c r="V63" s="54" t="s">
        <v>392</v>
      </c>
      <c r="W63" s="47" t="s">
        <v>392</v>
      </c>
      <c r="X63" s="47" t="s">
        <v>393</v>
      </c>
      <c r="Y63" s="85"/>
    </row>
    <row r="64" s="8" customFormat="true" ht="40" customHeight="true" spans="1:25">
      <c r="A64" s="50" t="s">
        <v>394</v>
      </c>
      <c r="B64" s="56" t="s">
        <v>395</v>
      </c>
      <c r="C64" s="56"/>
      <c r="D64" s="56"/>
      <c r="E64" s="68"/>
      <c r="F64" s="71"/>
      <c r="G64" s="71"/>
      <c r="H64" s="68"/>
      <c r="I64" s="71"/>
      <c r="J64" s="68"/>
      <c r="K64" s="82">
        <f t="shared" si="7"/>
        <v>598</v>
      </c>
      <c r="L64" s="82">
        <f>SUM(L65:L68)</f>
        <v>0</v>
      </c>
      <c r="M64" s="82">
        <f t="shared" ref="M64:U64" si="8">SUM(M65:M68)</f>
        <v>298</v>
      </c>
      <c r="N64" s="82">
        <f t="shared" si="8"/>
        <v>0</v>
      </c>
      <c r="O64" s="82">
        <f t="shared" si="8"/>
        <v>0</v>
      </c>
      <c r="P64" s="82">
        <f t="shared" si="8"/>
        <v>0</v>
      </c>
      <c r="Q64" s="82">
        <f t="shared" si="8"/>
        <v>0</v>
      </c>
      <c r="R64" s="82">
        <f t="shared" si="8"/>
        <v>300</v>
      </c>
      <c r="S64" s="82">
        <f t="shared" si="8"/>
        <v>0</v>
      </c>
      <c r="T64" s="82">
        <f t="shared" si="8"/>
        <v>0</v>
      </c>
      <c r="U64" s="82">
        <f t="shared" si="8"/>
        <v>0</v>
      </c>
      <c r="V64" s="105"/>
      <c r="W64" s="101"/>
      <c r="X64" s="101"/>
      <c r="Y64" s="108"/>
    </row>
    <row r="65" s="6" customFormat="true" ht="93.75" spans="1:24">
      <c r="A65" s="43">
        <v>53</v>
      </c>
      <c r="B65" s="47" t="s">
        <v>30</v>
      </c>
      <c r="C65" s="45" t="s">
        <v>395</v>
      </c>
      <c r="D65" s="45" t="s">
        <v>396</v>
      </c>
      <c r="E65" s="47" t="s">
        <v>34</v>
      </c>
      <c r="F65" s="47" t="s">
        <v>397</v>
      </c>
      <c r="G65" s="66"/>
      <c r="H65" s="45" t="s">
        <v>398</v>
      </c>
      <c r="I65" s="47" t="s">
        <v>265</v>
      </c>
      <c r="J65" s="45" t="s">
        <v>39</v>
      </c>
      <c r="K65" s="77">
        <f t="shared" si="7"/>
        <v>300</v>
      </c>
      <c r="L65" s="47"/>
      <c r="M65" s="47"/>
      <c r="N65" s="47"/>
      <c r="O65" s="47"/>
      <c r="P65" s="47"/>
      <c r="Q65" s="47"/>
      <c r="R65" s="62">
        <v>300</v>
      </c>
      <c r="S65" s="47"/>
      <c r="T65" s="47"/>
      <c r="U65" s="47"/>
      <c r="V65" s="54" t="s">
        <v>399</v>
      </c>
      <c r="W65" s="47" t="s">
        <v>400</v>
      </c>
      <c r="X65" s="47" t="s">
        <v>401</v>
      </c>
    </row>
    <row r="66" s="5" customFormat="true" ht="206.25" spans="1:24">
      <c r="A66" s="43">
        <v>54</v>
      </c>
      <c r="B66" s="47" t="s">
        <v>30</v>
      </c>
      <c r="C66" s="45" t="s">
        <v>395</v>
      </c>
      <c r="D66" s="47" t="s">
        <v>402</v>
      </c>
      <c r="E66" s="47" t="s">
        <v>44</v>
      </c>
      <c r="F66" s="47" t="s">
        <v>403</v>
      </c>
      <c r="G66" s="60" t="s">
        <v>404</v>
      </c>
      <c r="H66" s="47" t="s">
        <v>405</v>
      </c>
      <c r="I66" s="60" t="s">
        <v>406</v>
      </c>
      <c r="J66" s="47" t="s">
        <v>48</v>
      </c>
      <c r="K66" s="77">
        <f t="shared" si="7"/>
        <v>50</v>
      </c>
      <c r="L66" s="76"/>
      <c r="M66" s="76">
        <v>50</v>
      </c>
      <c r="N66" s="76"/>
      <c r="O66" s="76"/>
      <c r="P66" s="76"/>
      <c r="Q66" s="76"/>
      <c r="R66" s="76"/>
      <c r="S66" s="76"/>
      <c r="T66" s="76"/>
      <c r="U66" s="76"/>
      <c r="V66" s="54" t="s">
        <v>407</v>
      </c>
      <c r="W66" s="47" t="s">
        <v>408</v>
      </c>
      <c r="X66" s="47" t="s">
        <v>409</v>
      </c>
    </row>
    <row r="67" s="3" customFormat="true" ht="408" customHeight="true" spans="1:25">
      <c r="A67" s="43">
        <v>55</v>
      </c>
      <c r="B67" s="47" t="s">
        <v>30</v>
      </c>
      <c r="C67" s="45" t="s">
        <v>395</v>
      </c>
      <c r="D67" s="47" t="s">
        <v>410</v>
      </c>
      <c r="E67" s="47" t="s">
        <v>34</v>
      </c>
      <c r="F67" s="60" t="s">
        <v>411</v>
      </c>
      <c r="G67" s="60" t="s">
        <v>412</v>
      </c>
      <c r="H67" s="47" t="s">
        <v>333</v>
      </c>
      <c r="I67" s="60" t="s">
        <v>56</v>
      </c>
      <c r="J67" s="47" t="s">
        <v>48</v>
      </c>
      <c r="K67" s="77">
        <f t="shared" si="7"/>
        <v>130</v>
      </c>
      <c r="L67" s="76"/>
      <c r="M67" s="76">
        <v>130</v>
      </c>
      <c r="N67" s="76"/>
      <c r="O67" s="76"/>
      <c r="P67" s="76"/>
      <c r="Q67" s="76"/>
      <c r="R67" s="76"/>
      <c r="S67" s="76"/>
      <c r="T67" s="76"/>
      <c r="U67" s="76"/>
      <c r="V67" s="96" t="s">
        <v>413</v>
      </c>
      <c r="W67" s="47" t="s">
        <v>414</v>
      </c>
      <c r="X67" s="47" t="s">
        <v>415</v>
      </c>
      <c r="Y67" s="5"/>
    </row>
    <row r="68" s="3" customFormat="true" ht="168.75" spans="1:25">
      <c r="A68" s="43">
        <v>56</v>
      </c>
      <c r="B68" s="47" t="s">
        <v>30</v>
      </c>
      <c r="C68" s="45" t="s">
        <v>395</v>
      </c>
      <c r="D68" s="109" t="s">
        <v>416</v>
      </c>
      <c r="E68" s="109" t="s">
        <v>34</v>
      </c>
      <c r="F68" s="109" t="s">
        <v>417</v>
      </c>
      <c r="G68" s="109" t="s">
        <v>418</v>
      </c>
      <c r="H68" s="109" t="s">
        <v>419</v>
      </c>
      <c r="I68" s="140" t="s">
        <v>56</v>
      </c>
      <c r="J68" s="109" t="s">
        <v>48</v>
      </c>
      <c r="K68" s="77">
        <f t="shared" si="7"/>
        <v>118</v>
      </c>
      <c r="L68" s="143"/>
      <c r="M68" s="143">
        <v>118</v>
      </c>
      <c r="N68" s="143"/>
      <c r="O68" s="143"/>
      <c r="P68" s="143"/>
      <c r="Q68" s="143"/>
      <c r="R68" s="143"/>
      <c r="S68" s="143"/>
      <c r="T68" s="143"/>
      <c r="U68" s="143"/>
      <c r="V68" s="158" t="s">
        <v>420</v>
      </c>
      <c r="W68" s="109" t="s">
        <v>421</v>
      </c>
      <c r="X68" s="47" t="s">
        <v>422</v>
      </c>
      <c r="Y68" s="5"/>
    </row>
    <row r="69" s="8" customFormat="true" ht="25.5" spans="1:25">
      <c r="A69" s="50" t="s">
        <v>423</v>
      </c>
      <c r="B69" s="110" t="s">
        <v>424</v>
      </c>
      <c r="C69" s="111"/>
      <c r="D69" s="68"/>
      <c r="E69" s="68"/>
      <c r="F69" s="71"/>
      <c r="G69" s="71"/>
      <c r="H69" s="68"/>
      <c r="I69" s="71"/>
      <c r="J69" s="68"/>
      <c r="K69" s="82">
        <f t="shared" si="7"/>
        <v>2230</v>
      </c>
      <c r="L69" s="144">
        <v>2230</v>
      </c>
      <c r="M69" s="144"/>
      <c r="N69" s="144"/>
      <c r="O69" s="144"/>
      <c r="P69" s="144"/>
      <c r="Q69" s="144"/>
      <c r="R69" s="144"/>
      <c r="S69" s="144"/>
      <c r="T69" s="144"/>
      <c r="U69" s="144"/>
      <c r="V69" s="71"/>
      <c r="W69" s="68"/>
      <c r="X69" s="68"/>
      <c r="Y69" s="108"/>
    </row>
    <row r="70" s="5" customFormat="true" ht="168.75" spans="1:24">
      <c r="A70" s="112">
        <v>57</v>
      </c>
      <c r="B70" s="55" t="s">
        <v>424</v>
      </c>
      <c r="C70" s="47" t="s">
        <v>424</v>
      </c>
      <c r="D70" s="47" t="s">
        <v>425</v>
      </c>
      <c r="E70" s="47" t="s">
        <v>34</v>
      </c>
      <c r="F70" s="47" t="s">
        <v>426</v>
      </c>
      <c r="G70" s="47" t="s">
        <v>427</v>
      </c>
      <c r="H70" s="47" t="s">
        <v>37</v>
      </c>
      <c r="I70" s="47" t="s">
        <v>428</v>
      </c>
      <c r="J70" s="47" t="s">
        <v>429</v>
      </c>
      <c r="K70" s="82">
        <f t="shared" ref="K70:K101" si="9">SUM(L70:U70)</f>
        <v>2230</v>
      </c>
      <c r="L70" s="47">
        <v>2230</v>
      </c>
      <c r="M70" s="47"/>
      <c r="N70" s="47"/>
      <c r="O70" s="47"/>
      <c r="P70" s="47"/>
      <c r="Q70" s="47"/>
      <c r="R70" s="47"/>
      <c r="S70" s="47"/>
      <c r="T70" s="47"/>
      <c r="U70" s="47"/>
      <c r="V70" s="54" t="s">
        <v>430</v>
      </c>
      <c r="W70" s="47" t="s">
        <v>431</v>
      </c>
      <c r="X70" s="159" t="s">
        <v>432</v>
      </c>
    </row>
    <row r="71" s="10" customFormat="true" ht="60" customHeight="true" spans="1:24">
      <c r="A71" s="113" t="s">
        <v>433</v>
      </c>
      <c r="B71" s="114" t="s">
        <v>434</v>
      </c>
      <c r="C71" s="115"/>
      <c r="D71" s="116"/>
      <c r="E71" s="132"/>
      <c r="F71" s="132"/>
      <c r="G71" s="132"/>
      <c r="H71" s="132"/>
      <c r="I71" s="132"/>
      <c r="J71" s="132"/>
      <c r="K71" s="82">
        <f t="shared" si="9"/>
        <v>2996</v>
      </c>
      <c r="L71" s="145">
        <f>SUM(L72,L76,L82,)</f>
        <v>1084</v>
      </c>
      <c r="M71" s="145">
        <f t="shared" ref="L71:U71" si="10">SUM(M72,M76,M82,)</f>
        <v>0</v>
      </c>
      <c r="N71" s="145">
        <f t="shared" si="10"/>
        <v>0</v>
      </c>
      <c r="O71" s="145">
        <f t="shared" si="10"/>
        <v>0</v>
      </c>
      <c r="P71" s="145">
        <f t="shared" si="10"/>
        <v>0</v>
      </c>
      <c r="Q71" s="145">
        <f t="shared" si="10"/>
        <v>0</v>
      </c>
      <c r="R71" s="145">
        <f t="shared" si="10"/>
        <v>782</v>
      </c>
      <c r="S71" s="145">
        <f t="shared" si="10"/>
        <v>1130</v>
      </c>
      <c r="T71" s="145">
        <f t="shared" si="10"/>
        <v>0</v>
      </c>
      <c r="U71" s="145">
        <f t="shared" si="10"/>
        <v>0</v>
      </c>
      <c r="V71" s="96"/>
      <c r="W71" s="47"/>
      <c r="X71" s="44"/>
    </row>
    <row r="72" s="11" customFormat="true" ht="55" customHeight="true" spans="1:24">
      <c r="A72" s="117" t="s">
        <v>435</v>
      </c>
      <c r="B72" s="118" t="s">
        <v>436</v>
      </c>
      <c r="C72" s="119"/>
      <c r="D72" s="120"/>
      <c r="E72" s="133"/>
      <c r="F72" s="133"/>
      <c r="G72" s="133"/>
      <c r="H72" s="133"/>
      <c r="I72" s="133"/>
      <c r="J72" s="133"/>
      <c r="K72" s="82">
        <f t="shared" si="9"/>
        <v>900</v>
      </c>
      <c r="L72" s="71">
        <f t="shared" ref="L72:U72" si="11">SUM(L73:L75)</f>
        <v>0</v>
      </c>
      <c r="M72" s="71">
        <f t="shared" si="11"/>
        <v>0</v>
      </c>
      <c r="N72" s="71">
        <f t="shared" si="11"/>
        <v>0</v>
      </c>
      <c r="O72" s="71">
        <f t="shared" si="11"/>
        <v>0</v>
      </c>
      <c r="P72" s="71">
        <f t="shared" si="11"/>
        <v>0</v>
      </c>
      <c r="Q72" s="71">
        <f t="shared" si="11"/>
        <v>0</v>
      </c>
      <c r="R72" s="71">
        <f t="shared" si="11"/>
        <v>0</v>
      </c>
      <c r="S72" s="71">
        <f t="shared" si="11"/>
        <v>900</v>
      </c>
      <c r="T72" s="71">
        <f t="shared" si="11"/>
        <v>0</v>
      </c>
      <c r="U72" s="71">
        <f t="shared" si="11"/>
        <v>0</v>
      </c>
      <c r="V72" s="71"/>
      <c r="W72" s="160"/>
      <c r="X72" s="161"/>
    </row>
    <row r="73" s="12" customFormat="true" ht="126" customHeight="true" spans="1:27">
      <c r="A73" s="83">
        <v>58</v>
      </c>
      <c r="B73" s="47" t="s">
        <v>434</v>
      </c>
      <c r="C73" s="45" t="s">
        <v>436</v>
      </c>
      <c r="D73" s="60" t="s">
        <v>437</v>
      </c>
      <c r="E73" s="47" t="s">
        <v>34</v>
      </c>
      <c r="F73" s="60" t="s">
        <v>438</v>
      </c>
      <c r="G73" s="134" t="s">
        <v>439</v>
      </c>
      <c r="H73" s="47" t="s">
        <v>440</v>
      </c>
      <c r="I73" s="47" t="s">
        <v>441</v>
      </c>
      <c r="J73" s="47" t="s">
        <v>442</v>
      </c>
      <c r="K73" s="77">
        <f t="shared" si="9"/>
        <v>400</v>
      </c>
      <c r="L73" s="47"/>
      <c r="M73" s="134"/>
      <c r="N73" s="134"/>
      <c r="O73" s="134"/>
      <c r="P73" s="134"/>
      <c r="Q73" s="134"/>
      <c r="R73" s="134"/>
      <c r="S73" s="101">
        <v>400</v>
      </c>
      <c r="T73" s="134"/>
      <c r="U73" s="134"/>
      <c r="V73" s="54" t="s">
        <v>443</v>
      </c>
      <c r="W73" s="109" t="s">
        <v>444</v>
      </c>
      <c r="X73" s="47" t="s">
        <v>445</v>
      </c>
      <c r="Y73" s="165"/>
      <c r="Z73" s="166"/>
      <c r="AA73" s="166"/>
    </row>
    <row r="74" s="12" customFormat="true" ht="102" customHeight="true" spans="1:27">
      <c r="A74" s="83">
        <v>59</v>
      </c>
      <c r="B74" s="47" t="s">
        <v>434</v>
      </c>
      <c r="C74" s="45" t="s">
        <v>436</v>
      </c>
      <c r="D74" s="60" t="s">
        <v>446</v>
      </c>
      <c r="E74" s="47" t="s">
        <v>34</v>
      </c>
      <c r="F74" s="60" t="s">
        <v>447</v>
      </c>
      <c r="G74" s="134" t="s">
        <v>448</v>
      </c>
      <c r="H74" s="47" t="s">
        <v>440</v>
      </c>
      <c r="I74" s="47" t="s">
        <v>441</v>
      </c>
      <c r="J74" s="47" t="s">
        <v>442</v>
      </c>
      <c r="K74" s="77">
        <f t="shared" si="9"/>
        <v>300</v>
      </c>
      <c r="L74" s="47"/>
      <c r="M74" s="134"/>
      <c r="N74" s="134"/>
      <c r="O74" s="134"/>
      <c r="P74" s="134"/>
      <c r="Q74" s="134"/>
      <c r="R74" s="134"/>
      <c r="S74" s="101">
        <v>300</v>
      </c>
      <c r="T74" s="134"/>
      <c r="U74" s="134"/>
      <c r="V74" s="54" t="s">
        <v>449</v>
      </c>
      <c r="W74" s="109" t="s">
        <v>450</v>
      </c>
      <c r="X74" s="47" t="s">
        <v>451</v>
      </c>
      <c r="Y74" s="165"/>
      <c r="Z74" s="166"/>
      <c r="AA74" s="166"/>
    </row>
    <row r="75" s="6" customFormat="true" ht="110" customHeight="true" spans="1:25">
      <c r="A75" s="83">
        <v>60</v>
      </c>
      <c r="B75" s="45" t="s">
        <v>434</v>
      </c>
      <c r="C75" s="45" t="s">
        <v>436</v>
      </c>
      <c r="D75" s="45" t="s">
        <v>452</v>
      </c>
      <c r="E75" s="135" t="s">
        <v>34</v>
      </c>
      <c r="F75" s="47" t="s">
        <v>453</v>
      </c>
      <c r="G75" s="47" t="s">
        <v>454</v>
      </c>
      <c r="H75" s="47" t="s">
        <v>333</v>
      </c>
      <c r="I75" s="47" t="s">
        <v>455</v>
      </c>
      <c r="J75" s="47" t="s">
        <v>442</v>
      </c>
      <c r="K75" s="77">
        <f t="shared" si="9"/>
        <v>200</v>
      </c>
      <c r="L75" s="47"/>
      <c r="M75" s="47"/>
      <c r="N75" s="47"/>
      <c r="P75" s="47"/>
      <c r="Q75" s="47"/>
      <c r="R75" s="62"/>
      <c r="S75" s="54">
        <v>200</v>
      </c>
      <c r="T75" s="47"/>
      <c r="U75" s="47"/>
      <c r="V75" s="54" t="s">
        <v>456</v>
      </c>
      <c r="W75" s="109" t="s">
        <v>457</v>
      </c>
      <c r="X75" s="47" t="s">
        <v>458</v>
      </c>
      <c r="Y75" s="66"/>
    </row>
    <row r="76" s="11" customFormat="true" ht="55" customHeight="true" spans="1:24">
      <c r="A76" s="117" t="s">
        <v>317</v>
      </c>
      <c r="B76" s="118" t="s">
        <v>459</v>
      </c>
      <c r="C76" s="119"/>
      <c r="D76" s="120"/>
      <c r="E76" s="133"/>
      <c r="F76" s="133"/>
      <c r="G76" s="133"/>
      <c r="H76" s="133"/>
      <c r="I76" s="133"/>
      <c r="J76" s="133"/>
      <c r="K76" s="82">
        <f t="shared" si="9"/>
        <v>1012</v>
      </c>
      <c r="L76" s="71">
        <f t="shared" ref="L76:U76" si="12">SUM(L77:L81)</f>
        <v>0</v>
      </c>
      <c r="M76" s="71">
        <f t="shared" si="12"/>
        <v>0</v>
      </c>
      <c r="N76" s="71">
        <f t="shared" si="12"/>
        <v>0</v>
      </c>
      <c r="O76" s="71">
        <f t="shared" si="12"/>
        <v>0</v>
      </c>
      <c r="P76" s="71">
        <f t="shared" si="12"/>
        <v>0</v>
      </c>
      <c r="Q76" s="71">
        <f t="shared" si="12"/>
        <v>0</v>
      </c>
      <c r="R76" s="71">
        <f t="shared" si="12"/>
        <v>782</v>
      </c>
      <c r="S76" s="71">
        <f t="shared" si="12"/>
        <v>230</v>
      </c>
      <c r="T76" s="71">
        <f t="shared" si="12"/>
        <v>0</v>
      </c>
      <c r="U76" s="71">
        <f t="shared" si="12"/>
        <v>0</v>
      </c>
      <c r="V76" s="105"/>
      <c r="W76" s="134"/>
      <c r="X76" s="57"/>
    </row>
    <row r="77" s="6" customFormat="true" ht="150" customHeight="true" spans="1:25">
      <c r="A77" s="54">
        <v>61</v>
      </c>
      <c r="B77" s="45" t="s">
        <v>434</v>
      </c>
      <c r="C77" s="45"/>
      <c r="D77" s="45" t="s">
        <v>460</v>
      </c>
      <c r="E77" s="135" t="s">
        <v>34</v>
      </c>
      <c r="F77" s="47" t="s">
        <v>461</v>
      </c>
      <c r="G77" s="47"/>
      <c r="H77" s="47" t="s">
        <v>333</v>
      </c>
      <c r="I77" s="47" t="s">
        <v>265</v>
      </c>
      <c r="J77" s="47" t="s">
        <v>442</v>
      </c>
      <c r="K77" s="77">
        <f t="shared" si="9"/>
        <v>447</v>
      </c>
      <c r="L77" s="47"/>
      <c r="M77" s="47"/>
      <c r="N77" s="47"/>
      <c r="O77" s="66"/>
      <c r="P77" s="47"/>
      <c r="Q77" s="47"/>
      <c r="R77" s="156">
        <v>447</v>
      </c>
      <c r="S77" s="47"/>
      <c r="T77" s="47"/>
      <c r="U77" s="47"/>
      <c r="V77" s="54" t="s">
        <v>462</v>
      </c>
      <c r="W77" s="109" t="s">
        <v>463</v>
      </c>
      <c r="X77" s="47" t="s">
        <v>464</v>
      </c>
      <c r="Y77" s="66"/>
    </row>
    <row r="78" s="6" customFormat="true" ht="150" customHeight="true" spans="1:25">
      <c r="A78" s="54">
        <v>62</v>
      </c>
      <c r="B78" s="45" t="s">
        <v>434</v>
      </c>
      <c r="C78" s="45"/>
      <c r="D78" s="45" t="s">
        <v>465</v>
      </c>
      <c r="E78" s="135" t="s">
        <v>34</v>
      </c>
      <c r="F78" s="47" t="s">
        <v>466</v>
      </c>
      <c r="G78" s="47"/>
      <c r="H78" s="47" t="s">
        <v>467</v>
      </c>
      <c r="I78" s="47" t="s">
        <v>265</v>
      </c>
      <c r="J78" s="47" t="s">
        <v>442</v>
      </c>
      <c r="K78" s="77">
        <f t="shared" si="9"/>
        <v>40</v>
      </c>
      <c r="L78" s="47"/>
      <c r="M78" s="47"/>
      <c r="N78" s="47"/>
      <c r="O78" s="66"/>
      <c r="P78" s="47"/>
      <c r="Q78" s="47"/>
      <c r="R78" s="156">
        <v>40</v>
      </c>
      <c r="S78" s="47"/>
      <c r="T78" s="47"/>
      <c r="U78" s="47"/>
      <c r="V78" s="54" t="s">
        <v>462</v>
      </c>
      <c r="W78" s="109" t="s">
        <v>468</v>
      </c>
      <c r="X78" s="47" t="s">
        <v>469</v>
      </c>
      <c r="Y78" s="66"/>
    </row>
    <row r="79" s="6" customFormat="true" ht="150" customHeight="true" spans="1:25">
      <c r="A79" s="54">
        <v>63</v>
      </c>
      <c r="B79" s="45" t="s">
        <v>434</v>
      </c>
      <c r="C79" s="45"/>
      <c r="D79" s="54" t="s">
        <v>470</v>
      </c>
      <c r="E79" s="135" t="s">
        <v>34</v>
      </c>
      <c r="F79" s="47" t="s">
        <v>471</v>
      </c>
      <c r="G79" s="47"/>
      <c r="H79" s="70" t="s">
        <v>472</v>
      </c>
      <c r="I79" s="70" t="s">
        <v>473</v>
      </c>
      <c r="J79" s="70" t="s">
        <v>442</v>
      </c>
      <c r="K79" s="77">
        <f t="shared" si="9"/>
        <v>260</v>
      </c>
      <c r="L79" s="47"/>
      <c r="M79" s="98"/>
      <c r="N79" s="47"/>
      <c r="O79" s="66"/>
      <c r="P79" s="47"/>
      <c r="Q79" s="47"/>
      <c r="R79" s="156">
        <v>260</v>
      </c>
      <c r="S79" s="47"/>
      <c r="T79" s="47"/>
      <c r="U79" s="47"/>
      <c r="V79" s="54" t="s">
        <v>462</v>
      </c>
      <c r="W79" s="109" t="s">
        <v>463</v>
      </c>
      <c r="X79" s="47" t="s">
        <v>464</v>
      </c>
      <c r="Y79" s="66"/>
    </row>
    <row r="80" s="5" customFormat="true" ht="251" customHeight="true" spans="1:25">
      <c r="A80" s="54">
        <v>64</v>
      </c>
      <c r="B80" s="45" t="s">
        <v>434</v>
      </c>
      <c r="C80" s="45"/>
      <c r="D80" s="104" t="s">
        <v>474</v>
      </c>
      <c r="E80" s="47" t="s">
        <v>34</v>
      </c>
      <c r="F80" s="45" t="s">
        <v>475</v>
      </c>
      <c r="G80" s="47"/>
      <c r="H80" s="45" t="s">
        <v>467</v>
      </c>
      <c r="I80" s="47" t="s">
        <v>265</v>
      </c>
      <c r="J80" s="45" t="s">
        <v>476</v>
      </c>
      <c r="K80" s="77">
        <f t="shared" si="9"/>
        <v>35</v>
      </c>
      <c r="L80" s="47"/>
      <c r="M80" s="85"/>
      <c r="N80" s="47"/>
      <c r="O80" s="85"/>
      <c r="P80" s="47"/>
      <c r="Q80" s="47"/>
      <c r="R80" s="87">
        <v>35</v>
      </c>
      <c r="S80" s="47"/>
      <c r="T80" s="47"/>
      <c r="U80" s="47"/>
      <c r="V80" s="54" t="s">
        <v>477</v>
      </c>
      <c r="W80" s="47" t="s">
        <v>478</v>
      </c>
      <c r="X80" s="47" t="s">
        <v>479</v>
      </c>
      <c r="Y80" s="85"/>
    </row>
    <row r="81" s="3" customFormat="true" ht="168.75" spans="1:25">
      <c r="A81" s="54">
        <v>65</v>
      </c>
      <c r="B81" s="45" t="s">
        <v>434</v>
      </c>
      <c r="C81" s="45"/>
      <c r="D81" s="47" t="s">
        <v>480</v>
      </c>
      <c r="E81" s="47" t="s">
        <v>34</v>
      </c>
      <c r="F81" s="47" t="s">
        <v>481</v>
      </c>
      <c r="G81" s="60" t="s">
        <v>482</v>
      </c>
      <c r="H81" s="47" t="s">
        <v>483</v>
      </c>
      <c r="I81" s="60" t="s">
        <v>56</v>
      </c>
      <c r="J81" s="47" t="s">
        <v>48</v>
      </c>
      <c r="K81" s="77">
        <f t="shared" si="9"/>
        <v>230</v>
      </c>
      <c r="L81" s="76"/>
      <c r="M81" s="76"/>
      <c r="N81" s="76"/>
      <c r="O81" s="76"/>
      <c r="P81" s="76"/>
      <c r="Q81" s="76"/>
      <c r="R81" s="76"/>
      <c r="S81" s="76">
        <v>230</v>
      </c>
      <c r="T81" s="76"/>
      <c r="U81" s="76"/>
      <c r="V81" s="96" t="s">
        <v>484</v>
      </c>
      <c r="W81" s="47"/>
      <c r="X81" s="47" t="s">
        <v>485</v>
      </c>
      <c r="Y81" s="5"/>
    </row>
    <row r="82" s="11" customFormat="true" ht="55" customHeight="true" spans="1:24">
      <c r="A82" s="117" t="s">
        <v>349</v>
      </c>
      <c r="B82" s="118" t="s">
        <v>486</v>
      </c>
      <c r="C82" s="119"/>
      <c r="D82" s="120"/>
      <c r="E82" s="133"/>
      <c r="F82" s="133"/>
      <c r="G82" s="133"/>
      <c r="H82" s="133"/>
      <c r="I82" s="133"/>
      <c r="J82" s="133"/>
      <c r="K82" s="82">
        <f t="shared" si="9"/>
        <v>1084</v>
      </c>
      <c r="L82" s="71">
        <f t="shared" ref="L82:U82" si="13">SUM(L83:L84)</f>
        <v>1084</v>
      </c>
      <c r="M82" s="71">
        <f t="shared" si="13"/>
        <v>0</v>
      </c>
      <c r="N82" s="71">
        <f t="shared" si="13"/>
        <v>0</v>
      </c>
      <c r="O82" s="71">
        <f t="shared" si="13"/>
        <v>0</v>
      </c>
      <c r="P82" s="71">
        <f t="shared" si="13"/>
        <v>0</v>
      </c>
      <c r="Q82" s="71">
        <f t="shared" si="13"/>
        <v>0</v>
      </c>
      <c r="R82" s="71">
        <f t="shared" si="13"/>
        <v>0</v>
      </c>
      <c r="S82" s="71">
        <f t="shared" si="13"/>
        <v>0</v>
      </c>
      <c r="T82" s="71">
        <f t="shared" si="13"/>
        <v>0</v>
      </c>
      <c r="U82" s="71">
        <f t="shared" si="13"/>
        <v>0</v>
      </c>
      <c r="V82" s="71"/>
      <c r="W82" s="160"/>
      <c r="X82" s="161"/>
    </row>
    <row r="83" s="12" customFormat="true" ht="185" customHeight="true" spans="1:27">
      <c r="A83" s="83">
        <v>66</v>
      </c>
      <c r="B83" s="45" t="s">
        <v>434</v>
      </c>
      <c r="C83" s="47" t="s">
        <v>486</v>
      </c>
      <c r="D83" s="60" t="s">
        <v>487</v>
      </c>
      <c r="E83" s="47" t="s">
        <v>44</v>
      </c>
      <c r="F83" s="60" t="s">
        <v>488</v>
      </c>
      <c r="G83" s="134" t="s">
        <v>489</v>
      </c>
      <c r="H83" s="47" t="s">
        <v>440</v>
      </c>
      <c r="I83" s="47" t="s">
        <v>490</v>
      </c>
      <c r="J83" s="47" t="s">
        <v>442</v>
      </c>
      <c r="K83" s="77">
        <f t="shared" si="9"/>
        <v>703</v>
      </c>
      <c r="L83" s="47">
        <v>703</v>
      </c>
      <c r="M83" s="134"/>
      <c r="N83" s="134"/>
      <c r="O83" s="134"/>
      <c r="P83" s="134"/>
      <c r="Q83" s="134"/>
      <c r="R83" s="134"/>
      <c r="S83" s="134"/>
      <c r="T83" s="134"/>
      <c r="U83" s="134"/>
      <c r="V83" s="54" t="s">
        <v>491</v>
      </c>
      <c r="W83" s="109" t="s">
        <v>492</v>
      </c>
      <c r="X83" s="47" t="s">
        <v>493</v>
      </c>
      <c r="Y83" s="165"/>
      <c r="Z83" s="166"/>
      <c r="AA83" s="166"/>
    </row>
    <row r="84" s="12" customFormat="true" ht="101" customHeight="true" spans="1:27">
      <c r="A84" s="83">
        <v>67</v>
      </c>
      <c r="B84" s="45" t="s">
        <v>434</v>
      </c>
      <c r="C84" s="47" t="s">
        <v>486</v>
      </c>
      <c r="D84" s="60" t="s">
        <v>494</v>
      </c>
      <c r="E84" s="47" t="s">
        <v>34</v>
      </c>
      <c r="F84" s="60" t="s">
        <v>495</v>
      </c>
      <c r="G84" s="134" t="s">
        <v>496</v>
      </c>
      <c r="H84" s="47" t="s">
        <v>440</v>
      </c>
      <c r="I84" s="47" t="s">
        <v>497</v>
      </c>
      <c r="J84" s="47" t="s">
        <v>442</v>
      </c>
      <c r="K84" s="77">
        <f t="shared" si="9"/>
        <v>381</v>
      </c>
      <c r="L84" s="47">
        <v>381</v>
      </c>
      <c r="M84" s="134"/>
      <c r="N84" s="134"/>
      <c r="O84" s="134"/>
      <c r="P84" s="134"/>
      <c r="Q84" s="134"/>
      <c r="R84" s="134"/>
      <c r="S84" s="134"/>
      <c r="T84" s="134"/>
      <c r="U84" s="134"/>
      <c r="V84" s="54" t="s">
        <v>491</v>
      </c>
      <c r="W84" s="109" t="s">
        <v>492</v>
      </c>
      <c r="X84" s="47" t="s">
        <v>498</v>
      </c>
      <c r="Y84" s="165"/>
      <c r="Z84" s="166"/>
      <c r="AA84" s="166"/>
    </row>
    <row r="85" s="10" customFormat="true" ht="60" customHeight="true" spans="1:24">
      <c r="A85" s="113" t="s">
        <v>499</v>
      </c>
      <c r="B85" s="114" t="s">
        <v>500</v>
      </c>
      <c r="C85" s="115"/>
      <c r="D85" s="116"/>
      <c r="E85" s="132"/>
      <c r="F85" s="132"/>
      <c r="G85" s="132"/>
      <c r="H85" s="132"/>
      <c r="I85" s="132"/>
      <c r="J85" s="132"/>
      <c r="K85" s="82">
        <f t="shared" si="9"/>
        <v>54107.52</v>
      </c>
      <c r="L85" s="145">
        <f>SUM(L86,L167)</f>
        <v>11103</v>
      </c>
      <c r="M85" s="145">
        <f t="shared" ref="L85:U85" si="14">SUM(M86,M167)</f>
        <v>4728</v>
      </c>
      <c r="N85" s="145">
        <f t="shared" si="14"/>
        <v>0</v>
      </c>
      <c r="O85" s="145">
        <f t="shared" si="14"/>
        <v>0</v>
      </c>
      <c r="P85" s="145">
        <f t="shared" si="14"/>
        <v>0</v>
      </c>
      <c r="Q85" s="145">
        <f t="shared" si="14"/>
        <v>0</v>
      </c>
      <c r="R85" s="145">
        <f t="shared" si="14"/>
        <v>725</v>
      </c>
      <c r="S85" s="145">
        <f t="shared" si="14"/>
        <v>18146.75</v>
      </c>
      <c r="T85" s="145">
        <f t="shared" si="14"/>
        <v>17953.77</v>
      </c>
      <c r="U85" s="145">
        <f t="shared" si="14"/>
        <v>1451</v>
      </c>
      <c r="V85" s="96"/>
      <c r="W85" s="47"/>
      <c r="X85" s="44"/>
    </row>
    <row r="86" s="11" customFormat="true" ht="55" customHeight="true" spans="1:24">
      <c r="A86" s="117" t="s">
        <v>435</v>
      </c>
      <c r="B86" s="118" t="s">
        <v>501</v>
      </c>
      <c r="C86" s="119"/>
      <c r="D86" s="120"/>
      <c r="E86" s="133"/>
      <c r="F86" s="133"/>
      <c r="G86" s="133"/>
      <c r="H86" s="133"/>
      <c r="I86" s="133"/>
      <c r="J86" s="133"/>
      <c r="K86" s="82">
        <f t="shared" si="9"/>
        <v>52207.52</v>
      </c>
      <c r="L86" s="71">
        <f>SUM(L87:L166)</f>
        <v>9203</v>
      </c>
      <c r="M86" s="71">
        <f t="shared" ref="M86:U86" si="15">SUM(M87:M166)</f>
        <v>4728</v>
      </c>
      <c r="N86" s="71">
        <f t="shared" si="15"/>
        <v>0</v>
      </c>
      <c r="O86" s="71">
        <f t="shared" si="15"/>
        <v>0</v>
      </c>
      <c r="P86" s="71">
        <f t="shared" si="15"/>
        <v>0</v>
      </c>
      <c r="Q86" s="71">
        <f t="shared" si="15"/>
        <v>0</v>
      </c>
      <c r="R86" s="71">
        <f t="shared" si="15"/>
        <v>725</v>
      </c>
      <c r="S86" s="71">
        <f t="shared" si="15"/>
        <v>18146.75</v>
      </c>
      <c r="T86" s="71">
        <f t="shared" si="15"/>
        <v>17953.77</v>
      </c>
      <c r="U86" s="71">
        <f t="shared" si="15"/>
        <v>1451</v>
      </c>
      <c r="V86" s="105"/>
      <c r="W86" s="134"/>
      <c r="X86" s="57"/>
    </row>
    <row r="87" s="5" customFormat="true" ht="155" customHeight="true" spans="1:24">
      <c r="A87" s="112">
        <v>68</v>
      </c>
      <c r="B87" s="47" t="s">
        <v>500</v>
      </c>
      <c r="C87" s="47" t="s">
        <v>502</v>
      </c>
      <c r="D87" s="47" t="s">
        <v>503</v>
      </c>
      <c r="E87" s="47" t="s">
        <v>44</v>
      </c>
      <c r="F87" s="47" t="s">
        <v>504</v>
      </c>
      <c r="G87" s="96"/>
      <c r="H87" s="60" t="s">
        <v>234</v>
      </c>
      <c r="I87" s="60" t="s">
        <v>505</v>
      </c>
      <c r="J87" s="60" t="s">
        <v>506</v>
      </c>
      <c r="K87" s="77">
        <v>100</v>
      </c>
      <c r="L87" s="60">
        <v>100</v>
      </c>
      <c r="M87" s="60"/>
      <c r="N87" s="60"/>
      <c r="O87" s="60"/>
      <c r="P87" s="60"/>
      <c r="Q87" s="60"/>
      <c r="R87" s="60"/>
      <c r="S87" s="60"/>
      <c r="T87" s="60"/>
      <c r="U87" s="60"/>
      <c r="V87" s="54" t="s">
        <v>507</v>
      </c>
      <c r="W87" s="47" t="s">
        <v>508</v>
      </c>
      <c r="X87" s="60" t="s">
        <v>509</v>
      </c>
    </row>
    <row r="88" s="5" customFormat="true" ht="99" customHeight="true" spans="1:24">
      <c r="A88" s="112">
        <v>69</v>
      </c>
      <c r="B88" s="47" t="s">
        <v>500</v>
      </c>
      <c r="C88" s="47" t="s">
        <v>502</v>
      </c>
      <c r="D88" s="47" t="s">
        <v>510</v>
      </c>
      <c r="E88" s="47" t="s">
        <v>44</v>
      </c>
      <c r="F88" s="47" t="s">
        <v>511</v>
      </c>
      <c r="G88" s="96"/>
      <c r="H88" s="60" t="s">
        <v>512</v>
      </c>
      <c r="I88" s="60" t="s">
        <v>505</v>
      </c>
      <c r="J88" s="60" t="s">
        <v>506</v>
      </c>
      <c r="K88" s="77">
        <v>50</v>
      </c>
      <c r="L88" s="60">
        <v>50</v>
      </c>
      <c r="M88" s="60"/>
      <c r="N88" s="60"/>
      <c r="O88" s="60"/>
      <c r="P88" s="60"/>
      <c r="Q88" s="60"/>
      <c r="R88" s="60"/>
      <c r="S88" s="60"/>
      <c r="T88" s="60"/>
      <c r="U88" s="60"/>
      <c r="V88" s="54" t="s">
        <v>513</v>
      </c>
      <c r="W88" s="47" t="s">
        <v>508</v>
      </c>
      <c r="X88" s="60" t="s">
        <v>514</v>
      </c>
    </row>
    <row r="89" s="5" customFormat="true" ht="96" customHeight="true" spans="1:24">
      <c r="A89" s="112">
        <v>70</v>
      </c>
      <c r="B89" s="47" t="s">
        <v>500</v>
      </c>
      <c r="C89" s="47" t="s">
        <v>502</v>
      </c>
      <c r="D89" s="121" t="s">
        <v>515</v>
      </c>
      <c r="E89" s="47" t="s">
        <v>44</v>
      </c>
      <c r="F89" s="47" t="s">
        <v>516</v>
      </c>
      <c r="G89" s="54"/>
      <c r="H89" s="47" t="s">
        <v>517</v>
      </c>
      <c r="I89" s="128" t="s">
        <v>518</v>
      </c>
      <c r="J89" s="60" t="s">
        <v>506</v>
      </c>
      <c r="K89" s="77">
        <v>220</v>
      </c>
      <c r="L89" s="60">
        <v>220</v>
      </c>
      <c r="M89" s="47"/>
      <c r="N89" s="60"/>
      <c r="O89" s="60"/>
      <c r="P89" s="60"/>
      <c r="Q89" s="60"/>
      <c r="R89" s="60"/>
      <c r="S89" s="60"/>
      <c r="T89" s="60"/>
      <c r="U89" s="60"/>
      <c r="V89" s="54" t="s">
        <v>519</v>
      </c>
      <c r="W89" s="47" t="s">
        <v>508</v>
      </c>
      <c r="X89" s="137" t="s">
        <v>520</v>
      </c>
    </row>
    <row r="90" s="5" customFormat="true" ht="114" customHeight="true" spans="1:24">
      <c r="A90" s="122">
        <v>71</v>
      </c>
      <c r="B90" s="123" t="s">
        <v>500</v>
      </c>
      <c r="C90" s="123" t="s">
        <v>502</v>
      </c>
      <c r="D90" s="124" t="s">
        <v>521</v>
      </c>
      <c r="E90" s="123" t="s">
        <v>44</v>
      </c>
      <c r="F90" s="123" t="s">
        <v>522</v>
      </c>
      <c r="G90" s="97"/>
      <c r="H90" s="123" t="s">
        <v>523</v>
      </c>
      <c r="I90" s="146" t="s">
        <v>524</v>
      </c>
      <c r="J90" s="141" t="s">
        <v>506</v>
      </c>
      <c r="K90" s="147">
        <v>700</v>
      </c>
      <c r="L90" s="141">
        <v>700</v>
      </c>
      <c r="M90" s="123"/>
      <c r="N90" s="141"/>
      <c r="O90" s="141"/>
      <c r="P90" s="141"/>
      <c r="Q90" s="141"/>
      <c r="R90" s="141"/>
      <c r="S90" s="141"/>
      <c r="T90" s="141"/>
      <c r="U90" s="141"/>
      <c r="V90" s="97" t="s">
        <v>525</v>
      </c>
      <c r="W90" s="123" t="s">
        <v>508</v>
      </c>
      <c r="X90" s="137" t="s">
        <v>526</v>
      </c>
    </row>
    <row r="91" s="5" customFormat="true" ht="115" customHeight="true" spans="1:24">
      <c r="A91" s="83">
        <v>72</v>
      </c>
      <c r="B91" s="47" t="s">
        <v>500</v>
      </c>
      <c r="C91" s="47" t="s">
        <v>502</v>
      </c>
      <c r="D91" s="121" t="s">
        <v>527</v>
      </c>
      <c r="E91" s="47" t="s">
        <v>44</v>
      </c>
      <c r="F91" s="47" t="s">
        <v>528</v>
      </c>
      <c r="G91" s="54"/>
      <c r="H91" s="47" t="s">
        <v>529</v>
      </c>
      <c r="I91" s="128" t="s">
        <v>530</v>
      </c>
      <c r="J91" s="60" t="s">
        <v>506</v>
      </c>
      <c r="K91" s="77">
        <v>270</v>
      </c>
      <c r="L91" s="60">
        <v>270</v>
      </c>
      <c r="M91" s="47"/>
      <c r="N91" s="60"/>
      <c r="O91" s="60"/>
      <c r="P91" s="60"/>
      <c r="Q91" s="60"/>
      <c r="R91" s="60"/>
      <c r="S91" s="60"/>
      <c r="T91" s="60"/>
      <c r="U91" s="60"/>
      <c r="V91" s="54" t="s">
        <v>531</v>
      </c>
      <c r="W91" s="47" t="s">
        <v>508</v>
      </c>
      <c r="X91" s="137" t="s">
        <v>532</v>
      </c>
    </row>
    <row r="92" s="5" customFormat="true" ht="252" customHeight="true" spans="1:24">
      <c r="A92" s="125">
        <v>73</v>
      </c>
      <c r="B92" s="109" t="s">
        <v>500</v>
      </c>
      <c r="C92" s="109" t="s">
        <v>502</v>
      </c>
      <c r="D92" s="126" t="s">
        <v>533</v>
      </c>
      <c r="E92" s="109" t="s">
        <v>44</v>
      </c>
      <c r="F92" s="109" t="s">
        <v>534</v>
      </c>
      <c r="G92" s="136"/>
      <c r="H92" s="109" t="s">
        <v>535</v>
      </c>
      <c r="I92" s="148" t="s">
        <v>536</v>
      </c>
      <c r="J92" s="140" t="s">
        <v>506</v>
      </c>
      <c r="K92" s="149">
        <f t="shared" si="9"/>
        <v>283</v>
      </c>
      <c r="L92" s="140"/>
      <c r="M92" s="153"/>
      <c r="N92" s="140"/>
      <c r="O92" s="140"/>
      <c r="P92" s="140"/>
      <c r="Q92" s="140"/>
      <c r="R92" s="140"/>
      <c r="S92" s="140">
        <v>283</v>
      </c>
      <c r="T92" s="140"/>
      <c r="U92" s="140"/>
      <c r="V92" s="162" t="s">
        <v>537</v>
      </c>
      <c r="W92" s="109" t="s">
        <v>508</v>
      </c>
      <c r="X92" s="137" t="s">
        <v>538</v>
      </c>
    </row>
    <row r="93" s="5" customFormat="true" ht="343" customHeight="true" spans="1:24">
      <c r="A93" s="112">
        <v>74</v>
      </c>
      <c r="B93" s="47" t="s">
        <v>500</v>
      </c>
      <c r="C93" s="47" t="s">
        <v>502</v>
      </c>
      <c r="D93" s="121" t="s">
        <v>539</v>
      </c>
      <c r="E93" s="47" t="s">
        <v>44</v>
      </c>
      <c r="F93" s="46" t="s">
        <v>540</v>
      </c>
      <c r="G93" s="96"/>
      <c r="H93" s="121" t="s">
        <v>37</v>
      </c>
      <c r="I93" s="128" t="s">
        <v>541</v>
      </c>
      <c r="J93" s="60" t="s">
        <v>506</v>
      </c>
      <c r="K93" s="77">
        <f t="shared" si="9"/>
        <v>3598</v>
      </c>
      <c r="L93" s="60">
        <v>2420</v>
      </c>
      <c r="M93" s="60">
        <v>1178</v>
      </c>
      <c r="N93" s="60"/>
      <c r="O93" s="60"/>
      <c r="P93" s="60"/>
      <c r="Q93" s="60"/>
      <c r="R93" s="60"/>
      <c r="S93" s="60"/>
      <c r="T93" s="60"/>
      <c r="U93" s="60"/>
      <c r="V93" s="96" t="s">
        <v>542</v>
      </c>
      <c r="W93" s="47" t="s">
        <v>508</v>
      </c>
      <c r="X93" s="47" t="s">
        <v>543</v>
      </c>
    </row>
    <row r="94" s="5" customFormat="true" ht="137" customHeight="true" spans="1:24">
      <c r="A94" s="112">
        <v>75</v>
      </c>
      <c r="B94" s="47" t="s">
        <v>500</v>
      </c>
      <c r="C94" s="47" t="s">
        <v>502</v>
      </c>
      <c r="D94" s="46" t="s">
        <v>544</v>
      </c>
      <c r="E94" s="46" t="s">
        <v>44</v>
      </c>
      <c r="F94" s="47" t="s">
        <v>545</v>
      </c>
      <c r="G94" s="96"/>
      <c r="H94" s="60" t="s">
        <v>546</v>
      </c>
      <c r="I94" s="128" t="s">
        <v>547</v>
      </c>
      <c r="J94" s="60" t="s">
        <v>506</v>
      </c>
      <c r="K94" s="77">
        <f t="shared" si="9"/>
        <v>1978</v>
      </c>
      <c r="L94" s="60">
        <v>300</v>
      </c>
      <c r="M94" s="60"/>
      <c r="N94" s="60"/>
      <c r="O94" s="60"/>
      <c r="P94" s="60"/>
      <c r="Q94" s="60"/>
      <c r="R94" s="60"/>
      <c r="S94" s="60"/>
      <c r="T94" s="60">
        <v>1678</v>
      </c>
      <c r="U94" s="60"/>
      <c r="V94" s="54" t="s">
        <v>548</v>
      </c>
      <c r="W94" s="47" t="s">
        <v>508</v>
      </c>
      <c r="X94" s="47" t="s">
        <v>549</v>
      </c>
    </row>
    <row r="95" s="5" customFormat="true" ht="132" customHeight="true" spans="1:24">
      <c r="A95" s="112">
        <v>76</v>
      </c>
      <c r="B95" s="47" t="s">
        <v>500</v>
      </c>
      <c r="C95" s="47" t="s">
        <v>502</v>
      </c>
      <c r="D95" s="46" t="s">
        <v>550</v>
      </c>
      <c r="E95" s="46" t="s">
        <v>44</v>
      </c>
      <c r="F95" s="47" t="s">
        <v>551</v>
      </c>
      <c r="G95" s="47"/>
      <c r="H95" s="60" t="s">
        <v>552</v>
      </c>
      <c r="I95" s="128" t="s">
        <v>547</v>
      </c>
      <c r="J95" s="60" t="s">
        <v>506</v>
      </c>
      <c r="K95" s="77">
        <f t="shared" si="9"/>
        <v>1222</v>
      </c>
      <c r="L95" s="47">
        <v>300</v>
      </c>
      <c r="M95" s="47"/>
      <c r="N95" s="47"/>
      <c r="O95" s="47"/>
      <c r="P95" s="47"/>
      <c r="Q95" s="47"/>
      <c r="R95" s="47"/>
      <c r="S95" s="47"/>
      <c r="T95" s="47">
        <v>922</v>
      </c>
      <c r="U95" s="60"/>
      <c r="V95" s="96" t="s">
        <v>553</v>
      </c>
      <c r="W95" s="47" t="s">
        <v>508</v>
      </c>
      <c r="X95" s="47" t="s">
        <v>554</v>
      </c>
    </row>
    <row r="96" s="5" customFormat="true" ht="176" customHeight="true" spans="1:24">
      <c r="A96" s="112">
        <v>77</v>
      </c>
      <c r="B96" s="47" t="s">
        <v>500</v>
      </c>
      <c r="C96" s="47" t="s">
        <v>502</v>
      </c>
      <c r="D96" s="47" t="s">
        <v>555</v>
      </c>
      <c r="E96" s="47" t="s">
        <v>44</v>
      </c>
      <c r="F96" s="47" t="s">
        <v>556</v>
      </c>
      <c r="G96" s="96"/>
      <c r="H96" s="60" t="s">
        <v>285</v>
      </c>
      <c r="I96" s="128" t="s">
        <v>557</v>
      </c>
      <c r="J96" s="60" t="s">
        <v>506</v>
      </c>
      <c r="K96" s="77">
        <f t="shared" si="9"/>
        <v>1000</v>
      </c>
      <c r="L96" s="60"/>
      <c r="M96" s="60"/>
      <c r="N96" s="60"/>
      <c r="O96" s="60"/>
      <c r="P96" s="60"/>
      <c r="Q96" s="60"/>
      <c r="R96" s="60"/>
      <c r="S96" s="60"/>
      <c r="T96" s="60">
        <v>1000</v>
      </c>
      <c r="U96" s="60"/>
      <c r="V96" s="54" t="s">
        <v>558</v>
      </c>
      <c r="W96" s="47" t="s">
        <v>508</v>
      </c>
      <c r="X96" s="163" t="s">
        <v>559</v>
      </c>
    </row>
    <row r="97" s="5" customFormat="true" ht="162" customHeight="true" spans="1:24">
      <c r="A97" s="112">
        <v>78</v>
      </c>
      <c r="B97" s="47" t="s">
        <v>500</v>
      </c>
      <c r="C97" s="47" t="s">
        <v>502</v>
      </c>
      <c r="D97" s="46" t="s">
        <v>560</v>
      </c>
      <c r="E97" s="47" t="s">
        <v>44</v>
      </c>
      <c r="F97" s="47" t="s">
        <v>561</v>
      </c>
      <c r="G97" s="47"/>
      <c r="H97" s="60" t="s">
        <v>546</v>
      </c>
      <c r="I97" s="150" t="s">
        <v>562</v>
      </c>
      <c r="J97" s="60" t="s">
        <v>506</v>
      </c>
      <c r="K97" s="77">
        <f t="shared" si="9"/>
        <v>1500</v>
      </c>
      <c r="L97" s="47">
        <v>500</v>
      </c>
      <c r="M97" s="47"/>
      <c r="N97" s="47"/>
      <c r="O97" s="47"/>
      <c r="P97" s="47"/>
      <c r="Q97" s="47"/>
      <c r="R97" s="47"/>
      <c r="S97" s="47"/>
      <c r="T97" s="47">
        <v>1000</v>
      </c>
      <c r="U97" s="47"/>
      <c r="V97" s="54" t="s">
        <v>563</v>
      </c>
      <c r="W97" s="47" t="s">
        <v>508</v>
      </c>
      <c r="X97" s="46" t="s">
        <v>564</v>
      </c>
    </row>
    <row r="98" s="5" customFormat="true" ht="98" customHeight="true" spans="1:24">
      <c r="A98" s="112">
        <v>79</v>
      </c>
      <c r="B98" s="47" t="s">
        <v>500</v>
      </c>
      <c r="C98" s="47" t="s">
        <v>502</v>
      </c>
      <c r="D98" s="121" t="s">
        <v>565</v>
      </c>
      <c r="E98" s="47" t="s">
        <v>34</v>
      </c>
      <c r="F98" s="47" t="s">
        <v>566</v>
      </c>
      <c r="G98" s="47"/>
      <c r="H98" s="121" t="s">
        <v>37</v>
      </c>
      <c r="I98" s="62" t="s">
        <v>567</v>
      </c>
      <c r="J98" s="60" t="s">
        <v>506</v>
      </c>
      <c r="K98" s="77">
        <f t="shared" si="9"/>
        <v>2000</v>
      </c>
      <c r="L98" s="60"/>
      <c r="M98" s="60">
        <v>2000</v>
      </c>
      <c r="N98" s="60"/>
      <c r="O98" s="60"/>
      <c r="P98" s="60"/>
      <c r="Q98" s="60"/>
      <c r="R98" s="60"/>
      <c r="S98" s="60"/>
      <c r="T98" s="60"/>
      <c r="U98" s="60"/>
      <c r="V98" s="96" t="s">
        <v>568</v>
      </c>
      <c r="W98" s="47" t="s">
        <v>508</v>
      </c>
      <c r="X98" s="47" t="s">
        <v>569</v>
      </c>
    </row>
    <row r="99" s="5" customFormat="true" ht="117" customHeight="true" spans="1:24">
      <c r="A99" s="112">
        <v>80</v>
      </c>
      <c r="B99" s="47" t="s">
        <v>500</v>
      </c>
      <c r="C99" s="47" t="s">
        <v>502</v>
      </c>
      <c r="D99" s="47" t="s">
        <v>570</v>
      </c>
      <c r="E99" s="47" t="s">
        <v>34</v>
      </c>
      <c r="F99" s="62" t="s">
        <v>571</v>
      </c>
      <c r="G99" s="137"/>
      <c r="H99" s="60" t="s">
        <v>37</v>
      </c>
      <c r="I99" s="62" t="s">
        <v>567</v>
      </c>
      <c r="J99" s="60" t="s">
        <v>506</v>
      </c>
      <c r="K99" s="77">
        <f t="shared" si="9"/>
        <v>1000</v>
      </c>
      <c r="L99" s="60"/>
      <c r="M99" s="60"/>
      <c r="N99" s="60"/>
      <c r="O99" s="85"/>
      <c r="P99" s="60"/>
      <c r="Q99" s="60"/>
      <c r="R99" s="60"/>
      <c r="S99" s="60">
        <v>1000</v>
      </c>
      <c r="T99" s="60"/>
      <c r="U99" s="60"/>
      <c r="V99" s="96" t="s">
        <v>572</v>
      </c>
      <c r="W99" s="47" t="s">
        <v>508</v>
      </c>
      <c r="X99" s="47" t="s">
        <v>573</v>
      </c>
    </row>
    <row r="100" s="5" customFormat="true" ht="131.25" spans="1:24">
      <c r="A100" s="112">
        <v>81</v>
      </c>
      <c r="B100" s="47" t="s">
        <v>500</v>
      </c>
      <c r="C100" s="47" t="s">
        <v>502</v>
      </c>
      <c r="D100" s="47" t="s">
        <v>574</v>
      </c>
      <c r="E100" s="47" t="s">
        <v>34</v>
      </c>
      <c r="F100" s="47" t="s">
        <v>575</v>
      </c>
      <c r="G100" s="137"/>
      <c r="H100" s="60" t="s">
        <v>576</v>
      </c>
      <c r="I100" s="62" t="s">
        <v>577</v>
      </c>
      <c r="J100" s="60" t="s">
        <v>506</v>
      </c>
      <c r="K100" s="77">
        <f t="shared" si="9"/>
        <v>1700</v>
      </c>
      <c r="L100" s="60"/>
      <c r="M100" s="60">
        <v>850</v>
      </c>
      <c r="N100" s="60"/>
      <c r="O100" s="85"/>
      <c r="P100" s="60"/>
      <c r="Q100" s="60"/>
      <c r="R100" s="60"/>
      <c r="S100" s="60">
        <v>850</v>
      </c>
      <c r="T100" s="60"/>
      <c r="U100" s="60"/>
      <c r="V100" s="54" t="s">
        <v>578</v>
      </c>
      <c r="W100" s="47" t="s">
        <v>508</v>
      </c>
      <c r="X100" s="47" t="s">
        <v>579</v>
      </c>
    </row>
    <row r="101" s="5" customFormat="true" ht="131.25" spans="1:24">
      <c r="A101" s="112">
        <v>82</v>
      </c>
      <c r="B101" s="47" t="s">
        <v>500</v>
      </c>
      <c r="C101" s="47" t="s">
        <v>502</v>
      </c>
      <c r="D101" s="47" t="s">
        <v>580</v>
      </c>
      <c r="E101" s="47" t="s">
        <v>34</v>
      </c>
      <c r="F101" s="138" t="s">
        <v>581</v>
      </c>
      <c r="G101" s="137"/>
      <c r="H101" s="60" t="s">
        <v>582</v>
      </c>
      <c r="I101" s="62" t="s">
        <v>577</v>
      </c>
      <c r="J101" s="60" t="s">
        <v>506</v>
      </c>
      <c r="K101" s="77">
        <f t="shared" si="9"/>
        <v>800</v>
      </c>
      <c r="L101" s="60"/>
      <c r="M101" s="60"/>
      <c r="N101" s="60"/>
      <c r="O101" s="85"/>
      <c r="P101" s="60"/>
      <c r="Q101" s="60"/>
      <c r="R101" s="60"/>
      <c r="S101" s="60">
        <v>800</v>
      </c>
      <c r="T101" s="60"/>
      <c r="U101" s="60"/>
      <c r="V101" s="54" t="s">
        <v>583</v>
      </c>
      <c r="W101" s="47" t="s">
        <v>508</v>
      </c>
      <c r="X101" s="137" t="s">
        <v>584</v>
      </c>
    </row>
    <row r="102" s="5" customFormat="true" ht="131.25" spans="1:24">
      <c r="A102" s="112">
        <v>83</v>
      </c>
      <c r="B102" s="47" t="s">
        <v>500</v>
      </c>
      <c r="C102" s="47" t="s">
        <v>502</v>
      </c>
      <c r="D102" s="47" t="s">
        <v>585</v>
      </c>
      <c r="E102" s="47" t="s">
        <v>34</v>
      </c>
      <c r="F102" s="138" t="s">
        <v>586</v>
      </c>
      <c r="G102" s="137"/>
      <c r="H102" s="60" t="s">
        <v>587</v>
      </c>
      <c r="I102" s="62" t="s">
        <v>577</v>
      </c>
      <c r="J102" s="60" t="s">
        <v>506</v>
      </c>
      <c r="K102" s="77">
        <f t="shared" ref="K102:K133" si="16">SUM(L102:U102)</f>
        <v>1200</v>
      </c>
      <c r="L102" s="60"/>
      <c r="M102" s="60"/>
      <c r="N102" s="60"/>
      <c r="O102" s="85"/>
      <c r="P102" s="60"/>
      <c r="Q102" s="60"/>
      <c r="R102" s="60"/>
      <c r="S102" s="60">
        <v>1200</v>
      </c>
      <c r="T102" s="60"/>
      <c r="U102" s="60"/>
      <c r="V102" s="54" t="s">
        <v>588</v>
      </c>
      <c r="W102" s="47" t="s">
        <v>508</v>
      </c>
      <c r="X102" s="137" t="s">
        <v>589</v>
      </c>
    </row>
    <row r="103" s="5" customFormat="true" ht="150" spans="1:24">
      <c r="A103" s="112">
        <v>84</v>
      </c>
      <c r="B103" s="47" t="s">
        <v>500</v>
      </c>
      <c r="C103" s="47" t="s">
        <v>502</v>
      </c>
      <c r="D103" s="127" t="s">
        <v>590</v>
      </c>
      <c r="E103" s="54"/>
      <c r="F103" s="138" t="s">
        <v>591</v>
      </c>
      <c r="G103" s="139"/>
      <c r="H103" s="96"/>
      <c r="I103" s="138" t="s">
        <v>577</v>
      </c>
      <c r="J103" s="96" t="s">
        <v>506</v>
      </c>
      <c r="K103" s="77">
        <f t="shared" si="16"/>
        <v>540</v>
      </c>
      <c r="M103" s="96"/>
      <c r="N103" s="96"/>
      <c r="O103" s="96"/>
      <c r="P103" s="96"/>
      <c r="Q103" s="96"/>
      <c r="R103" s="96"/>
      <c r="S103" s="96">
        <v>540</v>
      </c>
      <c r="T103" s="96"/>
      <c r="U103" s="96"/>
      <c r="V103" s="54" t="s">
        <v>592</v>
      </c>
      <c r="W103" s="54" t="s">
        <v>508</v>
      </c>
      <c r="X103" s="137" t="s">
        <v>593</v>
      </c>
    </row>
    <row r="104" s="5" customFormat="true" ht="131.25" spans="1:24">
      <c r="A104" s="112">
        <v>85</v>
      </c>
      <c r="B104" s="47" t="s">
        <v>500</v>
      </c>
      <c r="C104" s="47" t="s">
        <v>594</v>
      </c>
      <c r="D104" s="47" t="s">
        <v>595</v>
      </c>
      <c r="E104" s="47" t="s">
        <v>34</v>
      </c>
      <c r="F104" s="62" t="s">
        <v>596</v>
      </c>
      <c r="G104" s="137"/>
      <c r="H104" s="60" t="s">
        <v>597</v>
      </c>
      <c r="I104" s="62" t="s">
        <v>567</v>
      </c>
      <c r="J104" s="60" t="s">
        <v>506</v>
      </c>
      <c r="K104" s="77">
        <f t="shared" si="16"/>
        <v>200</v>
      </c>
      <c r="L104" s="60"/>
      <c r="M104" s="60">
        <v>200</v>
      </c>
      <c r="N104" s="60"/>
      <c r="O104" s="60"/>
      <c r="P104" s="60"/>
      <c r="Q104" s="60"/>
      <c r="R104" s="60"/>
      <c r="S104" s="60"/>
      <c r="T104" s="60"/>
      <c r="U104" s="60"/>
      <c r="V104" s="96" t="s">
        <v>598</v>
      </c>
      <c r="W104" s="47" t="s">
        <v>508</v>
      </c>
      <c r="X104" s="47" t="s">
        <v>599</v>
      </c>
    </row>
    <row r="105" s="5" customFormat="true" ht="131.25" spans="1:24">
      <c r="A105" s="112">
        <v>86</v>
      </c>
      <c r="B105" s="47" t="s">
        <v>500</v>
      </c>
      <c r="C105" s="47" t="s">
        <v>594</v>
      </c>
      <c r="D105" s="47" t="s">
        <v>600</v>
      </c>
      <c r="E105" s="47" t="s">
        <v>34</v>
      </c>
      <c r="F105" s="62" t="s">
        <v>601</v>
      </c>
      <c r="G105" s="137"/>
      <c r="H105" s="60" t="s">
        <v>602</v>
      </c>
      <c r="I105" s="62" t="s">
        <v>567</v>
      </c>
      <c r="J105" s="60" t="s">
        <v>506</v>
      </c>
      <c r="K105" s="77">
        <f t="shared" si="16"/>
        <v>500</v>
      </c>
      <c r="L105" s="60"/>
      <c r="M105" s="60">
        <v>500</v>
      </c>
      <c r="N105" s="60"/>
      <c r="O105" s="60"/>
      <c r="P105" s="60"/>
      <c r="Q105" s="60"/>
      <c r="R105" s="60"/>
      <c r="S105" s="60"/>
      <c r="T105" s="60"/>
      <c r="U105" s="60"/>
      <c r="V105" s="96" t="s">
        <v>603</v>
      </c>
      <c r="W105" s="47" t="s">
        <v>508</v>
      </c>
      <c r="X105" s="47" t="s">
        <v>604</v>
      </c>
    </row>
    <row r="106" s="6" customFormat="true" ht="168.75" spans="1:27">
      <c r="A106" s="112">
        <v>87</v>
      </c>
      <c r="B106" s="47" t="s">
        <v>500</v>
      </c>
      <c r="C106" s="47"/>
      <c r="D106" s="48" t="s">
        <v>605</v>
      </c>
      <c r="E106" s="47" t="s">
        <v>34</v>
      </c>
      <c r="F106" s="47" t="s">
        <v>606</v>
      </c>
      <c r="G106" s="66"/>
      <c r="H106" s="47" t="s">
        <v>607</v>
      </c>
      <c r="I106" s="47" t="s">
        <v>220</v>
      </c>
      <c r="J106" s="47" t="s">
        <v>192</v>
      </c>
      <c r="K106" s="77">
        <f t="shared" si="16"/>
        <v>500</v>
      </c>
      <c r="L106" s="79"/>
      <c r="M106" s="79"/>
      <c r="N106" s="47"/>
      <c r="O106" s="66"/>
      <c r="P106" s="47"/>
      <c r="Q106" s="47"/>
      <c r="R106" s="47"/>
      <c r="S106" s="47">
        <v>500</v>
      </c>
      <c r="T106" s="66"/>
      <c r="U106" s="47"/>
      <c r="V106" s="54" t="s">
        <v>608</v>
      </c>
      <c r="W106" s="47" t="s">
        <v>609</v>
      </c>
      <c r="X106" s="47" t="s">
        <v>610</v>
      </c>
      <c r="Y106" s="66"/>
      <c r="Z106" s="107"/>
      <c r="AA106" s="107"/>
    </row>
    <row r="107" s="6" customFormat="true" ht="153" customHeight="true" spans="1:25">
      <c r="A107" s="112">
        <v>88</v>
      </c>
      <c r="B107" s="47" t="s">
        <v>500</v>
      </c>
      <c r="C107" s="47" t="s">
        <v>501</v>
      </c>
      <c r="D107" s="128" t="s">
        <v>611</v>
      </c>
      <c r="E107" s="47" t="s">
        <v>44</v>
      </c>
      <c r="F107" s="47" t="s">
        <v>612</v>
      </c>
      <c r="G107" s="47"/>
      <c r="H107" s="47" t="s">
        <v>613</v>
      </c>
      <c r="I107" s="47" t="s">
        <v>220</v>
      </c>
      <c r="J107" s="47" t="s">
        <v>192</v>
      </c>
      <c r="K107" s="77">
        <f t="shared" si="16"/>
        <v>378</v>
      </c>
      <c r="L107" s="79"/>
      <c r="M107" s="66"/>
      <c r="N107" s="47"/>
      <c r="O107" s="66"/>
      <c r="P107" s="47"/>
      <c r="Q107" s="47"/>
      <c r="R107" s="47"/>
      <c r="S107" s="79">
        <v>378</v>
      </c>
      <c r="T107" s="47"/>
      <c r="U107" s="47"/>
      <c r="V107" s="54" t="s">
        <v>614</v>
      </c>
      <c r="W107" s="47" t="s">
        <v>615</v>
      </c>
      <c r="X107" s="47" t="s">
        <v>616</v>
      </c>
      <c r="Y107" s="66"/>
    </row>
    <row r="108" s="6" customFormat="true" ht="179" customHeight="true" spans="1:25">
      <c r="A108" s="112">
        <v>89</v>
      </c>
      <c r="B108" s="47" t="s">
        <v>500</v>
      </c>
      <c r="C108" s="47" t="s">
        <v>501</v>
      </c>
      <c r="D108" s="47" t="s">
        <v>617</v>
      </c>
      <c r="E108" s="47" t="s">
        <v>34</v>
      </c>
      <c r="F108" s="47" t="s">
        <v>618</v>
      </c>
      <c r="G108" s="47"/>
      <c r="H108" s="47" t="s">
        <v>619</v>
      </c>
      <c r="I108" s="47" t="s">
        <v>207</v>
      </c>
      <c r="J108" s="47" t="s">
        <v>192</v>
      </c>
      <c r="K108" s="77">
        <f t="shared" si="16"/>
        <v>874</v>
      </c>
      <c r="L108" s="79"/>
      <c r="M108" s="66"/>
      <c r="N108" s="47"/>
      <c r="O108" s="66"/>
      <c r="P108" s="47"/>
      <c r="Q108" s="47"/>
      <c r="R108" s="47"/>
      <c r="S108" s="79">
        <v>874</v>
      </c>
      <c r="T108" s="47"/>
      <c r="U108" s="47"/>
      <c r="V108" s="54" t="s">
        <v>620</v>
      </c>
      <c r="W108" s="47" t="s">
        <v>621</v>
      </c>
      <c r="X108" s="47" t="s">
        <v>622</v>
      </c>
      <c r="Y108" s="66"/>
    </row>
    <row r="109" s="6" customFormat="true" ht="226" customHeight="true" spans="1:25">
      <c r="A109" s="112">
        <v>90</v>
      </c>
      <c r="B109" s="47" t="s">
        <v>500</v>
      </c>
      <c r="C109" s="47" t="s">
        <v>501</v>
      </c>
      <c r="D109" s="47" t="s">
        <v>623</v>
      </c>
      <c r="E109" s="47" t="s">
        <v>34</v>
      </c>
      <c r="F109" s="47" t="s">
        <v>624</v>
      </c>
      <c r="G109" s="47"/>
      <c r="H109" s="47" t="s">
        <v>625</v>
      </c>
      <c r="I109" s="47" t="s">
        <v>207</v>
      </c>
      <c r="J109" s="47" t="s">
        <v>192</v>
      </c>
      <c r="K109" s="77">
        <f t="shared" si="16"/>
        <v>669</v>
      </c>
      <c r="L109" s="79"/>
      <c r="M109" s="66"/>
      <c r="N109" s="47"/>
      <c r="O109" s="66"/>
      <c r="P109" s="109"/>
      <c r="Q109" s="109"/>
      <c r="R109" s="109"/>
      <c r="S109" s="79">
        <v>669</v>
      </c>
      <c r="T109" s="47"/>
      <c r="U109" s="47"/>
      <c r="V109" s="54" t="s">
        <v>626</v>
      </c>
      <c r="W109" s="47" t="s">
        <v>621</v>
      </c>
      <c r="X109" s="47" t="s">
        <v>627</v>
      </c>
      <c r="Y109" s="66"/>
    </row>
    <row r="110" s="6" customFormat="true" ht="265" customHeight="true" spans="1:25">
      <c r="A110" s="112">
        <v>91</v>
      </c>
      <c r="B110" s="47" t="s">
        <v>500</v>
      </c>
      <c r="C110" s="47"/>
      <c r="D110" s="48" t="s">
        <v>628</v>
      </c>
      <c r="E110" s="47" t="s">
        <v>44</v>
      </c>
      <c r="F110" s="47" t="s">
        <v>629</v>
      </c>
      <c r="G110" s="47"/>
      <c r="H110" s="48" t="s">
        <v>630</v>
      </c>
      <c r="I110" s="47" t="s">
        <v>220</v>
      </c>
      <c r="J110" s="47" t="s">
        <v>192</v>
      </c>
      <c r="K110" s="77">
        <f t="shared" si="16"/>
        <v>1042</v>
      </c>
      <c r="L110" s="79"/>
      <c r="M110" s="47"/>
      <c r="N110" s="47"/>
      <c r="O110" s="66"/>
      <c r="P110" s="47"/>
      <c r="Q110" s="47"/>
      <c r="R110" s="47"/>
      <c r="S110" s="47">
        <v>1042</v>
      </c>
      <c r="T110" s="47"/>
      <c r="U110" s="47"/>
      <c r="V110" s="54" t="s">
        <v>631</v>
      </c>
      <c r="W110" s="47" t="s">
        <v>632</v>
      </c>
      <c r="X110" s="47" t="s">
        <v>633</v>
      </c>
      <c r="Y110" s="66"/>
    </row>
    <row r="111" s="6" customFormat="true" ht="140" customHeight="true" spans="1:25">
      <c r="A111" s="122">
        <v>92</v>
      </c>
      <c r="B111" s="123" t="s">
        <v>500</v>
      </c>
      <c r="C111" s="123" t="s">
        <v>634</v>
      </c>
      <c r="D111" s="129" t="s">
        <v>635</v>
      </c>
      <c r="E111" s="123" t="s">
        <v>44</v>
      </c>
      <c r="F111" s="123" t="s">
        <v>636</v>
      </c>
      <c r="G111" s="123"/>
      <c r="H111" s="123" t="s">
        <v>637</v>
      </c>
      <c r="I111" s="123" t="s">
        <v>220</v>
      </c>
      <c r="J111" s="123" t="s">
        <v>192</v>
      </c>
      <c r="K111" s="147">
        <f t="shared" si="16"/>
        <v>1611</v>
      </c>
      <c r="L111" s="151"/>
      <c r="M111" s="151"/>
      <c r="N111" s="123"/>
      <c r="P111" s="123"/>
      <c r="Q111" s="123"/>
      <c r="R111" s="123"/>
      <c r="S111" s="123">
        <v>1611</v>
      </c>
      <c r="T111" s="151"/>
      <c r="U111" s="123"/>
      <c r="V111" s="97" t="s">
        <v>638</v>
      </c>
      <c r="W111" s="123" t="s">
        <v>639</v>
      </c>
      <c r="X111" s="47" t="s">
        <v>640</v>
      </c>
      <c r="Y111" s="66"/>
    </row>
    <row r="112" s="6" customFormat="true" ht="139" customHeight="true" spans="1:25">
      <c r="A112" s="83">
        <v>93</v>
      </c>
      <c r="B112" s="47" t="s">
        <v>500</v>
      </c>
      <c r="C112" s="47" t="s">
        <v>502</v>
      </c>
      <c r="D112" s="47" t="s">
        <v>641</v>
      </c>
      <c r="E112" s="47" t="s">
        <v>34</v>
      </c>
      <c r="F112" s="47" t="s">
        <v>642</v>
      </c>
      <c r="G112" s="47"/>
      <c r="H112" s="47" t="s">
        <v>206</v>
      </c>
      <c r="I112" s="47" t="s">
        <v>369</v>
      </c>
      <c r="J112" s="47" t="s">
        <v>192</v>
      </c>
      <c r="K112" s="77">
        <f t="shared" si="16"/>
        <v>2000</v>
      </c>
      <c r="L112" s="47">
        <v>0</v>
      </c>
      <c r="M112" s="154"/>
      <c r="N112" s="47">
        <v>0</v>
      </c>
      <c r="O112" s="66"/>
      <c r="P112" s="47">
        <v>0</v>
      </c>
      <c r="Q112" s="47"/>
      <c r="R112" s="79"/>
      <c r="S112" s="47">
        <v>2000</v>
      </c>
      <c r="T112" s="47">
        <v>0</v>
      </c>
      <c r="U112" s="47">
        <v>0</v>
      </c>
      <c r="V112" s="54" t="s">
        <v>643</v>
      </c>
      <c r="W112" s="47" t="s">
        <v>615</v>
      </c>
      <c r="X112" s="47" t="s">
        <v>644</v>
      </c>
      <c r="Y112" s="66"/>
    </row>
    <row r="113" s="13" customFormat="true" ht="255" customHeight="true" spans="1:25">
      <c r="A113" s="125">
        <v>94</v>
      </c>
      <c r="B113" s="109" t="s">
        <v>500</v>
      </c>
      <c r="C113" s="130" t="s">
        <v>350</v>
      </c>
      <c r="D113" s="109" t="s">
        <v>645</v>
      </c>
      <c r="E113" s="109" t="s">
        <v>44</v>
      </c>
      <c r="F113" s="109" t="s">
        <v>646</v>
      </c>
      <c r="G113" s="140"/>
      <c r="H113" s="109" t="s">
        <v>647</v>
      </c>
      <c r="I113" s="140" t="s">
        <v>648</v>
      </c>
      <c r="J113" s="109" t="s">
        <v>273</v>
      </c>
      <c r="K113" s="149">
        <f t="shared" si="16"/>
        <v>122</v>
      </c>
      <c r="L113" s="140">
        <v>122</v>
      </c>
      <c r="M113" s="140"/>
      <c r="N113" s="140"/>
      <c r="O113" s="140"/>
      <c r="P113" s="140"/>
      <c r="Q113" s="140"/>
      <c r="R113" s="140"/>
      <c r="S113" s="140"/>
      <c r="T113" s="140"/>
      <c r="U113" s="140"/>
      <c r="V113" s="158" t="s">
        <v>649</v>
      </c>
      <c r="W113" s="109" t="s">
        <v>650</v>
      </c>
      <c r="X113" s="47" t="s">
        <v>651</v>
      </c>
      <c r="Y113" s="47" t="s">
        <v>652</v>
      </c>
    </row>
    <row r="114" s="5" customFormat="true" ht="186" customHeight="true" spans="1:25">
      <c r="A114" s="112">
        <v>95</v>
      </c>
      <c r="B114" s="47" t="s">
        <v>500</v>
      </c>
      <c r="C114" s="47" t="s">
        <v>501</v>
      </c>
      <c r="D114" s="47" t="s">
        <v>653</v>
      </c>
      <c r="E114" s="47" t="s">
        <v>34</v>
      </c>
      <c r="F114" s="60" t="s">
        <v>654</v>
      </c>
      <c r="G114" s="60"/>
      <c r="H114" s="47" t="s">
        <v>655</v>
      </c>
      <c r="I114" s="60" t="s">
        <v>656</v>
      </c>
      <c r="J114" s="47" t="s">
        <v>657</v>
      </c>
      <c r="K114" s="77">
        <f t="shared" si="16"/>
        <v>400</v>
      </c>
      <c r="L114" s="60">
        <v>400</v>
      </c>
      <c r="M114" s="60"/>
      <c r="N114" s="60"/>
      <c r="O114" s="60"/>
      <c r="P114" s="60"/>
      <c r="Q114" s="60"/>
      <c r="R114" s="60"/>
      <c r="S114" s="60"/>
      <c r="T114" s="60"/>
      <c r="U114" s="60"/>
      <c r="V114" s="54" t="s">
        <v>658</v>
      </c>
      <c r="W114" s="109" t="s">
        <v>659</v>
      </c>
      <c r="X114" s="47" t="s">
        <v>660</v>
      </c>
      <c r="Y114" s="44" t="s">
        <v>661</v>
      </c>
    </row>
    <row r="115" s="5" customFormat="true" ht="408" customHeight="true" spans="1:25">
      <c r="A115" s="112">
        <v>96</v>
      </c>
      <c r="B115" s="47" t="s">
        <v>500</v>
      </c>
      <c r="C115" s="47" t="s">
        <v>501</v>
      </c>
      <c r="D115" s="47" t="s">
        <v>662</v>
      </c>
      <c r="E115" s="47" t="s">
        <v>34</v>
      </c>
      <c r="F115" s="47" t="s">
        <v>663</v>
      </c>
      <c r="G115" s="60"/>
      <c r="H115" s="47" t="s">
        <v>664</v>
      </c>
      <c r="I115" s="60" t="s">
        <v>656</v>
      </c>
      <c r="J115" s="47" t="s">
        <v>665</v>
      </c>
      <c r="K115" s="77">
        <f t="shared" si="16"/>
        <v>400</v>
      </c>
      <c r="L115" s="60">
        <v>400</v>
      </c>
      <c r="M115" s="60"/>
      <c r="N115" s="60"/>
      <c r="O115" s="60"/>
      <c r="P115" s="60"/>
      <c r="Q115" s="60"/>
      <c r="R115" s="60"/>
      <c r="S115" s="60"/>
      <c r="T115" s="60"/>
      <c r="U115" s="60"/>
      <c r="V115" s="54" t="s">
        <v>666</v>
      </c>
      <c r="W115" s="47" t="s">
        <v>667</v>
      </c>
      <c r="X115" s="47" t="s">
        <v>668</v>
      </c>
      <c r="Y115" s="44" t="s">
        <v>661</v>
      </c>
    </row>
    <row r="116" s="5" customFormat="true" ht="131.25" spans="1:25">
      <c r="A116" s="112">
        <v>97</v>
      </c>
      <c r="B116" s="47" t="s">
        <v>500</v>
      </c>
      <c r="C116" s="47" t="s">
        <v>501</v>
      </c>
      <c r="D116" s="47" t="s">
        <v>669</v>
      </c>
      <c r="E116" s="47" t="s">
        <v>34</v>
      </c>
      <c r="F116" s="47" t="s">
        <v>670</v>
      </c>
      <c r="G116" s="60"/>
      <c r="H116" s="47" t="s">
        <v>671</v>
      </c>
      <c r="I116" s="152" t="s">
        <v>76</v>
      </c>
      <c r="J116" s="47" t="s">
        <v>236</v>
      </c>
      <c r="K116" s="77">
        <f t="shared" si="16"/>
        <v>400</v>
      </c>
      <c r="L116" s="60">
        <v>400</v>
      </c>
      <c r="M116" s="60"/>
      <c r="N116" s="60"/>
      <c r="O116" s="60"/>
      <c r="P116" s="60"/>
      <c r="Q116" s="60"/>
      <c r="R116" s="60"/>
      <c r="S116" s="60"/>
      <c r="T116" s="60"/>
      <c r="U116" s="60"/>
      <c r="V116" s="54" t="s">
        <v>672</v>
      </c>
      <c r="W116" s="109" t="s">
        <v>673</v>
      </c>
      <c r="X116" s="47" t="s">
        <v>674</v>
      </c>
      <c r="Y116" s="44" t="s">
        <v>661</v>
      </c>
    </row>
    <row r="117" s="5" customFormat="true" ht="150" spans="1:25">
      <c r="A117" s="112">
        <v>98</v>
      </c>
      <c r="B117" s="47" t="s">
        <v>500</v>
      </c>
      <c r="C117" s="47" t="s">
        <v>501</v>
      </c>
      <c r="D117" s="47" t="s">
        <v>675</v>
      </c>
      <c r="E117" s="47" t="s">
        <v>34</v>
      </c>
      <c r="F117" s="47" t="s">
        <v>676</v>
      </c>
      <c r="G117" s="60"/>
      <c r="H117" s="47" t="s">
        <v>677</v>
      </c>
      <c r="I117" s="152" t="s">
        <v>76</v>
      </c>
      <c r="J117" s="47" t="s">
        <v>236</v>
      </c>
      <c r="K117" s="77">
        <f t="shared" si="16"/>
        <v>400</v>
      </c>
      <c r="L117" s="60">
        <v>400</v>
      </c>
      <c r="M117" s="60"/>
      <c r="N117" s="60"/>
      <c r="O117" s="60"/>
      <c r="P117" s="60"/>
      <c r="Q117" s="60"/>
      <c r="R117" s="60"/>
      <c r="S117" s="60"/>
      <c r="T117" s="60"/>
      <c r="U117" s="60"/>
      <c r="V117" s="54" t="s">
        <v>678</v>
      </c>
      <c r="W117" s="109" t="s">
        <v>679</v>
      </c>
      <c r="X117" s="47" t="s">
        <v>680</v>
      </c>
      <c r="Y117" s="44" t="s">
        <v>681</v>
      </c>
    </row>
    <row r="118" s="5" customFormat="true" ht="187.5" spans="1:25">
      <c r="A118" s="112">
        <v>99</v>
      </c>
      <c r="B118" s="47" t="s">
        <v>500</v>
      </c>
      <c r="C118" s="47" t="s">
        <v>501</v>
      </c>
      <c r="D118" s="47" t="s">
        <v>682</v>
      </c>
      <c r="E118" s="47" t="s">
        <v>34</v>
      </c>
      <c r="F118" s="47" t="s">
        <v>683</v>
      </c>
      <c r="G118" s="60"/>
      <c r="H118" s="47" t="s">
        <v>684</v>
      </c>
      <c r="I118" s="152" t="s">
        <v>685</v>
      </c>
      <c r="J118" s="47" t="s">
        <v>258</v>
      </c>
      <c r="K118" s="77">
        <f t="shared" si="16"/>
        <v>400</v>
      </c>
      <c r="L118" s="60">
        <v>400</v>
      </c>
      <c r="M118" s="60"/>
      <c r="N118" s="60"/>
      <c r="O118" s="60"/>
      <c r="P118" s="60"/>
      <c r="Q118" s="60"/>
      <c r="R118" s="60"/>
      <c r="S118" s="60"/>
      <c r="T118" s="60"/>
      <c r="U118" s="60"/>
      <c r="V118" s="54" t="s">
        <v>686</v>
      </c>
      <c r="W118" s="109" t="s">
        <v>687</v>
      </c>
      <c r="X118" s="47" t="s">
        <v>688</v>
      </c>
      <c r="Y118" s="44" t="s">
        <v>681</v>
      </c>
    </row>
    <row r="119" s="5" customFormat="true" ht="190" customHeight="true" spans="1:25">
      <c r="A119" s="122">
        <v>100</v>
      </c>
      <c r="B119" s="123" t="s">
        <v>500</v>
      </c>
      <c r="C119" s="123" t="s">
        <v>501</v>
      </c>
      <c r="D119" s="123" t="s">
        <v>689</v>
      </c>
      <c r="E119" s="141" t="s">
        <v>34</v>
      </c>
      <c r="F119" s="123" t="s">
        <v>690</v>
      </c>
      <c r="G119" s="141"/>
      <c r="H119" s="123" t="s">
        <v>691</v>
      </c>
      <c r="I119" s="141" t="s">
        <v>656</v>
      </c>
      <c r="J119" s="123" t="s">
        <v>273</v>
      </c>
      <c r="K119" s="147">
        <f t="shared" si="16"/>
        <v>400</v>
      </c>
      <c r="L119" s="141">
        <v>400</v>
      </c>
      <c r="M119" s="141"/>
      <c r="N119" s="141"/>
      <c r="O119" s="141"/>
      <c r="P119" s="141"/>
      <c r="Q119" s="141"/>
      <c r="R119" s="141"/>
      <c r="S119" s="141"/>
      <c r="T119" s="141"/>
      <c r="U119" s="141"/>
      <c r="V119" s="97" t="s">
        <v>692</v>
      </c>
      <c r="W119" s="164" t="s">
        <v>679</v>
      </c>
      <c r="X119" s="47" t="s">
        <v>693</v>
      </c>
      <c r="Y119" s="47" t="s">
        <v>661</v>
      </c>
    </row>
    <row r="120" s="5" customFormat="true" ht="190" customHeight="true" spans="1:25">
      <c r="A120" s="83">
        <v>101</v>
      </c>
      <c r="B120" s="47" t="s">
        <v>500</v>
      </c>
      <c r="C120" s="47" t="s">
        <v>694</v>
      </c>
      <c r="D120" s="45" t="s">
        <v>695</v>
      </c>
      <c r="E120" s="47" t="s">
        <v>34</v>
      </c>
      <c r="F120" s="47" t="s">
        <v>696</v>
      </c>
      <c r="G120" s="47"/>
      <c r="H120" s="45" t="s">
        <v>697</v>
      </c>
      <c r="I120" s="47" t="s">
        <v>265</v>
      </c>
      <c r="J120" s="45" t="s">
        <v>698</v>
      </c>
      <c r="K120" s="77">
        <f t="shared" si="16"/>
        <v>500</v>
      </c>
      <c r="L120" s="47"/>
      <c r="M120" s="155"/>
      <c r="N120" s="47"/>
      <c r="O120" s="155"/>
      <c r="P120" s="47"/>
      <c r="Q120" s="47"/>
      <c r="R120" s="62">
        <v>500</v>
      </c>
      <c r="S120" s="47"/>
      <c r="T120" s="47"/>
      <c r="U120" s="47"/>
      <c r="V120" s="54" t="s">
        <v>346</v>
      </c>
      <c r="W120" s="47"/>
      <c r="X120" s="47" t="s">
        <v>699</v>
      </c>
      <c r="Y120" s="85"/>
    </row>
    <row r="121" s="6" customFormat="true" ht="141" customHeight="true" spans="1:24">
      <c r="A121" s="125">
        <v>102</v>
      </c>
      <c r="B121" s="109" t="s">
        <v>500</v>
      </c>
      <c r="C121" s="109" t="s">
        <v>501</v>
      </c>
      <c r="D121" s="131" t="s">
        <v>700</v>
      </c>
      <c r="E121" s="109" t="s">
        <v>34</v>
      </c>
      <c r="F121" s="109" t="s">
        <v>701</v>
      </c>
      <c r="G121" s="142"/>
      <c r="H121" s="109" t="s">
        <v>279</v>
      </c>
      <c r="I121" s="109" t="s">
        <v>265</v>
      </c>
      <c r="J121" s="109" t="s">
        <v>250</v>
      </c>
      <c r="K121" s="149">
        <f t="shared" si="16"/>
        <v>45</v>
      </c>
      <c r="L121" s="109"/>
      <c r="M121" s="109"/>
      <c r="N121" s="109"/>
      <c r="O121" s="109"/>
      <c r="P121" s="109"/>
      <c r="Q121" s="109"/>
      <c r="R121" s="157">
        <v>45</v>
      </c>
      <c r="S121" s="109"/>
      <c r="T121" s="109"/>
      <c r="U121" s="109"/>
      <c r="V121" s="158" t="s">
        <v>702</v>
      </c>
      <c r="W121" s="109"/>
      <c r="X121" s="47" t="s">
        <v>703</v>
      </c>
    </row>
    <row r="122" s="5" customFormat="true" ht="178" customHeight="true" spans="1:25">
      <c r="A122" s="112">
        <v>103</v>
      </c>
      <c r="B122" s="47" t="s">
        <v>500</v>
      </c>
      <c r="C122" s="47" t="s">
        <v>501</v>
      </c>
      <c r="D122" s="45" t="s">
        <v>704</v>
      </c>
      <c r="E122" s="47" t="s">
        <v>34</v>
      </c>
      <c r="F122" s="47" t="s">
        <v>705</v>
      </c>
      <c r="G122" s="47"/>
      <c r="H122" s="45" t="s">
        <v>512</v>
      </c>
      <c r="I122" s="47" t="s">
        <v>265</v>
      </c>
      <c r="J122" s="47" t="s">
        <v>429</v>
      </c>
      <c r="K122" s="77">
        <f t="shared" si="16"/>
        <v>180</v>
      </c>
      <c r="L122" s="47"/>
      <c r="N122" s="47"/>
      <c r="P122" s="47"/>
      <c r="Q122" s="47"/>
      <c r="R122" s="62">
        <v>180</v>
      </c>
      <c r="S122" s="47"/>
      <c r="T122" s="47"/>
      <c r="U122" s="47"/>
      <c r="V122" s="54" t="s">
        <v>706</v>
      </c>
      <c r="W122" s="47" t="s">
        <v>707</v>
      </c>
      <c r="X122" s="47" t="s">
        <v>708</v>
      </c>
      <c r="Y122" s="85"/>
    </row>
    <row r="123" s="9" customFormat="true" ht="175" customHeight="true" spans="1:24">
      <c r="A123" s="112">
        <v>104</v>
      </c>
      <c r="B123" s="47" t="s">
        <v>500</v>
      </c>
      <c r="C123" s="47" t="s">
        <v>709</v>
      </c>
      <c r="D123" s="47" t="s">
        <v>710</v>
      </c>
      <c r="E123" s="47" t="s">
        <v>44</v>
      </c>
      <c r="F123" s="47" t="s">
        <v>711</v>
      </c>
      <c r="G123" s="47"/>
      <c r="H123" s="47" t="s">
        <v>712</v>
      </c>
      <c r="I123" s="47" t="s">
        <v>713</v>
      </c>
      <c r="J123" s="47" t="s">
        <v>385</v>
      </c>
      <c r="K123" s="77">
        <f t="shared" si="16"/>
        <v>260</v>
      </c>
      <c r="L123" s="47"/>
      <c r="M123" s="47"/>
      <c r="N123" s="47"/>
      <c r="O123" s="47"/>
      <c r="P123" s="47"/>
      <c r="Q123" s="47"/>
      <c r="R123" s="47"/>
      <c r="S123" s="47">
        <v>260</v>
      </c>
      <c r="T123" s="47"/>
      <c r="U123" s="47"/>
      <c r="V123" s="54" t="s">
        <v>714</v>
      </c>
      <c r="W123" s="47" t="s">
        <v>387</v>
      </c>
      <c r="X123" s="47" t="s">
        <v>715</v>
      </c>
    </row>
    <row r="124" s="9" customFormat="true" ht="173" customHeight="true" spans="1:24">
      <c r="A124" s="112">
        <v>105</v>
      </c>
      <c r="B124" s="47" t="s">
        <v>500</v>
      </c>
      <c r="C124" s="47" t="s">
        <v>709</v>
      </c>
      <c r="D124" s="47" t="s">
        <v>716</v>
      </c>
      <c r="E124" s="47" t="s">
        <v>44</v>
      </c>
      <c r="F124" s="47" t="s">
        <v>717</v>
      </c>
      <c r="G124" s="47"/>
      <c r="H124" s="47" t="s">
        <v>718</v>
      </c>
      <c r="I124" s="47" t="s">
        <v>713</v>
      </c>
      <c r="J124" s="47" t="s">
        <v>385</v>
      </c>
      <c r="K124" s="77">
        <f t="shared" si="16"/>
        <v>137</v>
      </c>
      <c r="L124" s="47"/>
      <c r="M124" s="47"/>
      <c r="N124" s="47"/>
      <c r="O124" s="47"/>
      <c r="P124" s="47" t="s">
        <v>719</v>
      </c>
      <c r="Q124" s="47"/>
      <c r="R124" s="47"/>
      <c r="S124" s="47">
        <v>137</v>
      </c>
      <c r="T124" s="47"/>
      <c r="U124" s="47"/>
      <c r="V124" s="54" t="s">
        <v>720</v>
      </c>
      <c r="W124" s="47" t="s">
        <v>387</v>
      </c>
      <c r="X124" s="47" t="s">
        <v>721</v>
      </c>
    </row>
    <row r="125" s="9" customFormat="true" ht="161" customHeight="true" spans="1:24">
      <c r="A125" s="112">
        <v>106</v>
      </c>
      <c r="B125" s="47" t="s">
        <v>500</v>
      </c>
      <c r="C125" s="47" t="s">
        <v>709</v>
      </c>
      <c r="D125" s="47" t="s">
        <v>722</v>
      </c>
      <c r="E125" s="47" t="s">
        <v>44</v>
      </c>
      <c r="F125" s="47" t="s">
        <v>723</v>
      </c>
      <c r="G125" s="47"/>
      <c r="H125" s="47" t="s">
        <v>333</v>
      </c>
      <c r="I125" s="47" t="s">
        <v>713</v>
      </c>
      <c r="J125" s="47" t="s">
        <v>385</v>
      </c>
      <c r="K125" s="77">
        <f t="shared" si="16"/>
        <v>26</v>
      </c>
      <c r="L125" s="47">
        <v>26</v>
      </c>
      <c r="M125" s="47"/>
      <c r="N125" s="47"/>
      <c r="O125" s="47"/>
      <c r="P125" s="47"/>
      <c r="Q125" s="47"/>
      <c r="R125" s="47"/>
      <c r="S125" s="47"/>
      <c r="T125" s="47"/>
      <c r="U125" s="47"/>
      <c r="V125" s="54" t="s">
        <v>724</v>
      </c>
      <c r="W125" s="47" t="s">
        <v>387</v>
      </c>
      <c r="X125" s="47" t="s">
        <v>725</v>
      </c>
    </row>
    <row r="126" s="9" customFormat="true" ht="195" customHeight="true" spans="1:24">
      <c r="A126" s="112">
        <v>107</v>
      </c>
      <c r="B126" s="47" t="s">
        <v>500</v>
      </c>
      <c r="C126" s="47" t="s">
        <v>709</v>
      </c>
      <c r="D126" s="47" t="s">
        <v>726</v>
      </c>
      <c r="E126" s="47" t="s">
        <v>44</v>
      </c>
      <c r="F126" s="47" t="s">
        <v>727</v>
      </c>
      <c r="G126" s="47"/>
      <c r="H126" s="47" t="s">
        <v>728</v>
      </c>
      <c r="I126" s="47" t="s">
        <v>713</v>
      </c>
      <c r="J126" s="47" t="s">
        <v>385</v>
      </c>
      <c r="K126" s="77">
        <f t="shared" si="16"/>
        <v>64</v>
      </c>
      <c r="L126" s="47">
        <v>64</v>
      </c>
      <c r="M126" s="47"/>
      <c r="N126" s="47"/>
      <c r="O126" s="47"/>
      <c r="P126" s="47"/>
      <c r="Q126" s="47"/>
      <c r="R126" s="47"/>
      <c r="S126" s="47"/>
      <c r="T126" s="47" t="s">
        <v>719</v>
      </c>
      <c r="U126" s="47"/>
      <c r="V126" s="54" t="s">
        <v>729</v>
      </c>
      <c r="W126" s="47" t="s">
        <v>387</v>
      </c>
      <c r="X126" s="47" t="s">
        <v>730</v>
      </c>
    </row>
    <row r="127" s="9" customFormat="true" ht="209" customHeight="true" spans="1:24">
      <c r="A127" s="112">
        <v>108</v>
      </c>
      <c r="B127" s="47" t="s">
        <v>500</v>
      </c>
      <c r="C127" s="47" t="s">
        <v>709</v>
      </c>
      <c r="D127" s="47" t="s">
        <v>731</v>
      </c>
      <c r="E127" s="47" t="s">
        <v>44</v>
      </c>
      <c r="F127" s="47" t="s">
        <v>732</v>
      </c>
      <c r="G127" s="47"/>
      <c r="H127" s="47" t="s">
        <v>728</v>
      </c>
      <c r="I127" s="47" t="s">
        <v>713</v>
      </c>
      <c r="J127" s="47" t="s">
        <v>385</v>
      </c>
      <c r="K127" s="77">
        <f t="shared" si="16"/>
        <v>16</v>
      </c>
      <c r="L127" s="47">
        <v>16</v>
      </c>
      <c r="M127" s="47"/>
      <c r="N127" s="47"/>
      <c r="O127" s="47"/>
      <c r="P127" s="47"/>
      <c r="Q127" s="47"/>
      <c r="R127" s="47"/>
      <c r="S127" s="47"/>
      <c r="T127" s="47" t="s">
        <v>719</v>
      </c>
      <c r="U127" s="47"/>
      <c r="V127" s="54" t="s">
        <v>729</v>
      </c>
      <c r="W127" s="47" t="s">
        <v>387</v>
      </c>
      <c r="X127" s="47" t="s">
        <v>733</v>
      </c>
    </row>
    <row r="128" s="9" customFormat="true" ht="215" customHeight="true" spans="1:24">
      <c r="A128" s="112">
        <v>109</v>
      </c>
      <c r="B128" s="47" t="s">
        <v>500</v>
      </c>
      <c r="C128" s="47" t="s">
        <v>709</v>
      </c>
      <c r="D128" s="47" t="s">
        <v>734</v>
      </c>
      <c r="E128" s="47" t="s">
        <v>44</v>
      </c>
      <c r="F128" s="47" t="s">
        <v>735</v>
      </c>
      <c r="G128" s="47"/>
      <c r="H128" s="47" t="s">
        <v>736</v>
      </c>
      <c r="I128" s="47" t="s">
        <v>737</v>
      </c>
      <c r="J128" s="47" t="s">
        <v>385</v>
      </c>
      <c r="K128" s="77">
        <f t="shared" si="16"/>
        <v>357</v>
      </c>
      <c r="L128" s="47">
        <v>250</v>
      </c>
      <c r="M128" s="47"/>
      <c r="N128" s="47"/>
      <c r="O128" s="47"/>
      <c r="P128" s="47"/>
      <c r="Q128" s="47"/>
      <c r="R128" s="47"/>
      <c r="S128" s="47">
        <v>107</v>
      </c>
      <c r="T128" s="47"/>
      <c r="U128" s="47"/>
      <c r="V128" s="54" t="s">
        <v>738</v>
      </c>
      <c r="W128" s="47" t="s">
        <v>387</v>
      </c>
      <c r="X128" s="47" t="s">
        <v>739</v>
      </c>
    </row>
    <row r="129" s="9" customFormat="true" ht="192" customHeight="true" spans="1:24">
      <c r="A129" s="112">
        <v>110</v>
      </c>
      <c r="B129" s="47" t="s">
        <v>500</v>
      </c>
      <c r="C129" s="47" t="s">
        <v>709</v>
      </c>
      <c r="D129" s="47" t="s">
        <v>740</v>
      </c>
      <c r="E129" s="47" t="s">
        <v>44</v>
      </c>
      <c r="F129" s="47" t="s">
        <v>741</v>
      </c>
      <c r="G129" s="47"/>
      <c r="H129" s="47" t="s">
        <v>742</v>
      </c>
      <c r="I129" s="47" t="s">
        <v>737</v>
      </c>
      <c r="J129" s="47" t="s">
        <v>385</v>
      </c>
      <c r="K129" s="77">
        <f t="shared" si="16"/>
        <v>65</v>
      </c>
      <c r="L129" s="47">
        <v>65</v>
      </c>
      <c r="M129" s="47"/>
      <c r="N129" s="47"/>
      <c r="O129" s="47"/>
      <c r="P129" s="47"/>
      <c r="Q129" s="47"/>
      <c r="R129" s="47"/>
      <c r="S129" s="47"/>
      <c r="T129" s="47"/>
      <c r="U129" s="47"/>
      <c r="V129" s="54" t="s">
        <v>743</v>
      </c>
      <c r="W129" s="47" t="s">
        <v>387</v>
      </c>
      <c r="X129" s="47" t="s">
        <v>744</v>
      </c>
    </row>
    <row r="130" s="9" customFormat="true" ht="214" customHeight="true" spans="1:24">
      <c r="A130" s="112">
        <v>111</v>
      </c>
      <c r="B130" s="47" t="s">
        <v>500</v>
      </c>
      <c r="C130" s="47" t="s">
        <v>709</v>
      </c>
      <c r="D130" s="47" t="s">
        <v>745</v>
      </c>
      <c r="E130" s="47" t="s">
        <v>44</v>
      </c>
      <c r="F130" s="47" t="s">
        <v>746</v>
      </c>
      <c r="G130" s="47"/>
      <c r="H130" s="47" t="s">
        <v>747</v>
      </c>
      <c r="I130" s="47" t="s">
        <v>737</v>
      </c>
      <c r="J130" s="47" t="s">
        <v>385</v>
      </c>
      <c r="K130" s="77">
        <f t="shared" si="16"/>
        <v>246</v>
      </c>
      <c r="L130" s="47">
        <v>100</v>
      </c>
      <c r="M130" s="47"/>
      <c r="N130" s="47"/>
      <c r="O130" s="47"/>
      <c r="P130" s="47"/>
      <c r="Q130" s="47"/>
      <c r="R130" s="47"/>
      <c r="S130" s="47">
        <v>146</v>
      </c>
      <c r="T130" s="47"/>
      <c r="U130" s="47"/>
      <c r="V130" s="54" t="s">
        <v>748</v>
      </c>
      <c r="W130" s="47" t="s">
        <v>387</v>
      </c>
      <c r="X130" s="47" t="s">
        <v>749</v>
      </c>
    </row>
    <row r="131" s="9" customFormat="true" ht="203" customHeight="true" spans="1:24">
      <c r="A131" s="112">
        <v>112</v>
      </c>
      <c r="B131" s="47" t="s">
        <v>500</v>
      </c>
      <c r="C131" s="47" t="s">
        <v>709</v>
      </c>
      <c r="D131" s="47" t="s">
        <v>750</v>
      </c>
      <c r="E131" s="47" t="s">
        <v>44</v>
      </c>
      <c r="F131" s="47" t="s">
        <v>751</v>
      </c>
      <c r="G131" s="47"/>
      <c r="H131" s="47" t="s">
        <v>752</v>
      </c>
      <c r="I131" s="47" t="s">
        <v>753</v>
      </c>
      <c r="J131" s="47" t="s">
        <v>385</v>
      </c>
      <c r="K131" s="77">
        <f t="shared" si="16"/>
        <v>98</v>
      </c>
      <c r="L131" s="47">
        <v>70</v>
      </c>
      <c r="M131" s="47"/>
      <c r="N131" s="47"/>
      <c r="O131" s="47"/>
      <c r="P131" s="47"/>
      <c r="Q131" s="47"/>
      <c r="R131" s="47"/>
      <c r="S131" s="47">
        <v>28</v>
      </c>
      <c r="T131" s="47"/>
      <c r="U131" s="47"/>
      <c r="V131" s="54" t="s">
        <v>754</v>
      </c>
      <c r="W131" s="47" t="s">
        <v>387</v>
      </c>
      <c r="X131" s="47" t="s">
        <v>755</v>
      </c>
    </row>
    <row r="132" s="14" customFormat="true" ht="152" customHeight="true" spans="1:25">
      <c r="A132" s="112">
        <v>113</v>
      </c>
      <c r="B132" s="47" t="s">
        <v>500</v>
      </c>
      <c r="C132" s="47" t="s">
        <v>709</v>
      </c>
      <c r="D132" s="47" t="s">
        <v>756</v>
      </c>
      <c r="E132" s="47" t="s">
        <v>44</v>
      </c>
      <c r="F132" s="47" t="s">
        <v>757</v>
      </c>
      <c r="G132" s="47"/>
      <c r="H132" s="47" t="s">
        <v>758</v>
      </c>
      <c r="I132" s="47" t="s">
        <v>759</v>
      </c>
      <c r="J132" s="47" t="s">
        <v>385</v>
      </c>
      <c r="K132" s="77">
        <f t="shared" si="16"/>
        <v>128</v>
      </c>
      <c r="L132" s="47">
        <v>128</v>
      </c>
      <c r="M132" s="47"/>
      <c r="N132" s="47"/>
      <c r="O132" s="47"/>
      <c r="P132" s="47"/>
      <c r="Q132" s="47"/>
      <c r="R132" s="47"/>
      <c r="S132" s="47"/>
      <c r="T132" s="47"/>
      <c r="U132" s="47"/>
      <c r="V132" s="54" t="s">
        <v>760</v>
      </c>
      <c r="W132" s="47" t="s">
        <v>761</v>
      </c>
      <c r="X132" s="47" t="s">
        <v>762</v>
      </c>
      <c r="Y132" s="9"/>
    </row>
    <row r="133" s="14" customFormat="true" ht="183" customHeight="true" spans="1:25">
      <c r="A133" s="112">
        <v>114</v>
      </c>
      <c r="B133" s="47" t="s">
        <v>500</v>
      </c>
      <c r="C133" s="47" t="s">
        <v>709</v>
      </c>
      <c r="D133" s="47" t="s">
        <v>763</v>
      </c>
      <c r="E133" s="47" t="s">
        <v>44</v>
      </c>
      <c r="F133" s="47" t="s">
        <v>764</v>
      </c>
      <c r="G133" s="47"/>
      <c r="H133" s="47" t="s">
        <v>765</v>
      </c>
      <c r="I133" s="47" t="s">
        <v>766</v>
      </c>
      <c r="J133" s="47" t="s">
        <v>385</v>
      </c>
      <c r="K133" s="77">
        <f t="shared" si="16"/>
        <v>119</v>
      </c>
      <c r="L133" s="47">
        <v>119</v>
      </c>
      <c r="M133" s="47"/>
      <c r="N133" s="47"/>
      <c r="O133" s="47"/>
      <c r="P133" s="47"/>
      <c r="Q133" s="47"/>
      <c r="R133" s="47"/>
      <c r="S133" s="47"/>
      <c r="T133" s="47"/>
      <c r="U133" s="47"/>
      <c r="V133" s="54" t="s">
        <v>767</v>
      </c>
      <c r="W133" s="47" t="s">
        <v>768</v>
      </c>
      <c r="X133" s="47" t="s">
        <v>769</v>
      </c>
      <c r="Y133" s="9"/>
    </row>
    <row r="134" s="14" customFormat="true" ht="140" customHeight="true" spans="1:25">
      <c r="A134" s="112">
        <v>115</v>
      </c>
      <c r="B134" s="47" t="s">
        <v>500</v>
      </c>
      <c r="C134" s="47" t="s">
        <v>709</v>
      </c>
      <c r="D134" s="47" t="s">
        <v>770</v>
      </c>
      <c r="E134" s="47" t="s">
        <v>44</v>
      </c>
      <c r="F134" s="47" t="s">
        <v>771</v>
      </c>
      <c r="G134" s="47"/>
      <c r="H134" s="47" t="s">
        <v>772</v>
      </c>
      <c r="I134" s="47" t="s">
        <v>713</v>
      </c>
      <c r="J134" s="47" t="s">
        <v>385</v>
      </c>
      <c r="K134" s="77">
        <f t="shared" ref="K134:K165" si="17">SUM(L134:U134)</f>
        <v>27</v>
      </c>
      <c r="L134" s="47">
        <v>27</v>
      </c>
      <c r="M134" s="47"/>
      <c r="N134" s="47"/>
      <c r="O134" s="47"/>
      <c r="P134" s="47"/>
      <c r="Q134" s="47"/>
      <c r="R134" s="47"/>
      <c r="S134" s="47"/>
      <c r="T134" s="47"/>
      <c r="U134" s="47"/>
      <c r="V134" s="54" t="s">
        <v>773</v>
      </c>
      <c r="W134" s="47" t="s">
        <v>774</v>
      </c>
      <c r="X134" s="47" t="s">
        <v>775</v>
      </c>
      <c r="Y134" s="9"/>
    </row>
    <row r="135" s="14" customFormat="true" ht="201" customHeight="true" spans="1:25">
      <c r="A135" s="112">
        <v>116</v>
      </c>
      <c r="B135" s="47" t="s">
        <v>500</v>
      </c>
      <c r="C135" s="47" t="s">
        <v>709</v>
      </c>
      <c r="D135" s="47" t="s">
        <v>776</v>
      </c>
      <c r="E135" s="47" t="s">
        <v>44</v>
      </c>
      <c r="F135" s="47" t="s">
        <v>777</v>
      </c>
      <c r="G135" s="47"/>
      <c r="H135" s="47" t="s">
        <v>778</v>
      </c>
      <c r="I135" s="47" t="s">
        <v>759</v>
      </c>
      <c r="J135" s="47" t="s">
        <v>385</v>
      </c>
      <c r="K135" s="77">
        <f t="shared" si="17"/>
        <v>78</v>
      </c>
      <c r="L135" s="47">
        <v>78</v>
      </c>
      <c r="M135" s="47"/>
      <c r="N135" s="47"/>
      <c r="O135" s="47"/>
      <c r="P135" s="47"/>
      <c r="Q135" s="47"/>
      <c r="R135" s="47"/>
      <c r="S135" s="47"/>
      <c r="T135" s="47"/>
      <c r="U135" s="47"/>
      <c r="V135" s="54" t="s">
        <v>779</v>
      </c>
      <c r="W135" s="47" t="s">
        <v>780</v>
      </c>
      <c r="X135" s="47" t="s">
        <v>781</v>
      </c>
      <c r="Y135" s="9"/>
    </row>
    <row r="136" s="14" customFormat="true" ht="156" customHeight="true" spans="1:25">
      <c r="A136" s="112">
        <v>117</v>
      </c>
      <c r="B136" s="47" t="s">
        <v>500</v>
      </c>
      <c r="C136" s="47" t="s">
        <v>709</v>
      </c>
      <c r="D136" s="47" t="s">
        <v>782</v>
      </c>
      <c r="E136" s="47" t="s">
        <v>44</v>
      </c>
      <c r="F136" s="47" t="s">
        <v>783</v>
      </c>
      <c r="G136" s="47"/>
      <c r="H136" s="47" t="s">
        <v>784</v>
      </c>
      <c r="I136" s="47" t="s">
        <v>785</v>
      </c>
      <c r="J136" s="47" t="s">
        <v>385</v>
      </c>
      <c r="K136" s="77">
        <f t="shared" si="17"/>
        <v>350</v>
      </c>
      <c r="L136" s="47">
        <v>250</v>
      </c>
      <c r="M136" s="47"/>
      <c r="N136" s="47"/>
      <c r="O136" s="47"/>
      <c r="P136" s="47"/>
      <c r="Q136" s="47"/>
      <c r="R136" s="47"/>
      <c r="S136" s="47">
        <v>100</v>
      </c>
      <c r="T136" s="47"/>
      <c r="U136" s="47"/>
      <c r="V136" s="54" t="s">
        <v>786</v>
      </c>
      <c r="W136" s="47" t="s">
        <v>787</v>
      </c>
      <c r="X136" s="47" t="s">
        <v>788</v>
      </c>
      <c r="Y136" s="9"/>
    </row>
    <row r="137" s="14" customFormat="true" ht="178" customHeight="true" spans="1:25">
      <c r="A137" s="112">
        <v>118</v>
      </c>
      <c r="B137" s="47" t="s">
        <v>500</v>
      </c>
      <c r="C137" s="47" t="s">
        <v>709</v>
      </c>
      <c r="D137" s="47" t="s">
        <v>789</v>
      </c>
      <c r="E137" s="47" t="s">
        <v>44</v>
      </c>
      <c r="F137" s="47" t="s">
        <v>790</v>
      </c>
      <c r="G137" s="47"/>
      <c r="H137" s="47" t="s">
        <v>791</v>
      </c>
      <c r="I137" s="47" t="s">
        <v>766</v>
      </c>
      <c r="J137" s="47" t="s">
        <v>385</v>
      </c>
      <c r="K137" s="77">
        <f t="shared" si="17"/>
        <v>341</v>
      </c>
      <c r="L137" s="47">
        <v>250</v>
      </c>
      <c r="M137" s="47"/>
      <c r="N137" s="47"/>
      <c r="O137" s="47"/>
      <c r="P137" s="47"/>
      <c r="Q137" s="47"/>
      <c r="R137" s="47"/>
      <c r="S137" s="47">
        <v>91</v>
      </c>
      <c r="T137" s="47"/>
      <c r="U137" s="47"/>
      <c r="V137" s="54" t="s">
        <v>792</v>
      </c>
      <c r="W137" s="47" t="s">
        <v>793</v>
      </c>
      <c r="X137" s="47" t="s">
        <v>794</v>
      </c>
      <c r="Y137" s="9"/>
    </row>
    <row r="138" s="14" customFormat="true" ht="181" customHeight="true" spans="1:25">
      <c r="A138" s="112">
        <v>119</v>
      </c>
      <c r="B138" s="47" t="s">
        <v>500</v>
      </c>
      <c r="C138" s="47" t="s">
        <v>709</v>
      </c>
      <c r="D138" s="47" t="s">
        <v>795</v>
      </c>
      <c r="E138" s="47" t="s">
        <v>44</v>
      </c>
      <c r="F138" s="47" t="s">
        <v>796</v>
      </c>
      <c r="G138" s="47"/>
      <c r="H138" s="47" t="s">
        <v>797</v>
      </c>
      <c r="I138" s="47" t="s">
        <v>759</v>
      </c>
      <c r="J138" s="47" t="s">
        <v>385</v>
      </c>
      <c r="K138" s="77">
        <f t="shared" si="17"/>
        <v>358</v>
      </c>
      <c r="L138" s="47">
        <v>250</v>
      </c>
      <c r="M138" s="47"/>
      <c r="N138" s="47"/>
      <c r="O138" s="47"/>
      <c r="P138" s="47"/>
      <c r="Q138" s="47"/>
      <c r="R138" s="47"/>
      <c r="S138" s="47">
        <v>108</v>
      </c>
      <c r="T138" s="47"/>
      <c r="U138" s="47"/>
      <c r="V138" s="54" t="s">
        <v>798</v>
      </c>
      <c r="W138" s="47" t="s">
        <v>799</v>
      </c>
      <c r="X138" s="47" t="s">
        <v>800</v>
      </c>
      <c r="Y138" s="9"/>
    </row>
    <row r="139" s="14" customFormat="true" ht="202" customHeight="true" spans="1:25">
      <c r="A139" s="112">
        <v>120</v>
      </c>
      <c r="B139" s="47" t="s">
        <v>500</v>
      </c>
      <c r="C139" s="47" t="s">
        <v>709</v>
      </c>
      <c r="D139" s="47" t="s">
        <v>801</v>
      </c>
      <c r="E139" s="47" t="s">
        <v>44</v>
      </c>
      <c r="F139" s="47" t="s">
        <v>802</v>
      </c>
      <c r="G139" s="47"/>
      <c r="H139" s="47" t="s">
        <v>803</v>
      </c>
      <c r="I139" s="47" t="s">
        <v>785</v>
      </c>
      <c r="J139" s="47" t="s">
        <v>385</v>
      </c>
      <c r="K139" s="77">
        <f t="shared" si="17"/>
        <v>146.63</v>
      </c>
      <c r="L139" s="47"/>
      <c r="M139" s="47"/>
      <c r="N139" s="47"/>
      <c r="O139" s="47"/>
      <c r="P139" s="47"/>
      <c r="Q139" s="47"/>
      <c r="R139" s="47"/>
      <c r="S139" s="47">
        <v>146.63</v>
      </c>
      <c r="T139" s="47"/>
      <c r="U139" s="47"/>
      <c r="V139" s="54" t="s">
        <v>804</v>
      </c>
      <c r="W139" s="47" t="s">
        <v>805</v>
      </c>
      <c r="X139" s="47" t="s">
        <v>806</v>
      </c>
      <c r="Y139" s="9"/>
    </row>
    <row r="140" s="14" customFormat="true" ht="237" customHeight="true" spans="1:25">
      <c r="A140" s="112">
        <v>121</v>
      </c>
      <c r="B140" s="47" t="s">
        <v>500</v>
      </c>
      <c r="C140" s="47" t="s">
        <v>709</v>
      </c>
      <c r="D140" s="47" t="s">
        <v>807</v>
      </c>
      <c r="E140" s="47" t="s">
        <v>44</v>
      </c>
      <c r="F140" s="47" t="s">
        <v>808</v>
      </c>
      <c r="G140" s="47"/>
      <c r="H140" s="47" t="s">
        <v>809</v>
      </c>
      <c r="I140" s="47" t="s">
        <v>766</v>
      </c>
      <c r="J140" s="47" t="s">
        <v>385</v>
      </c>
      <c r="K140" s="77">
        <f t="shared" si="17"/>
        <v>243</v>
      </c>
      <c r="L140" s="47"/>
      <c r="M140" s="47"/>
      <c r="N140" s="47"/>
      <c r="O140" s="47"/>
      <c r="P140" s="47"/>
      <c r="Q140" s="47"/>
      <c r="R140" s="47"/>
      <c r="S140" s="47">
        <v>130</v>
      </c>
      <c r="T140" s="47">
        <v>113</v>
      </c>
      <c r="U140" s="47"/>
      <c r="V140" s="54" t="s">
        <v>810</v>
      </c>
      <c r="W140" s="47" t="s">
        <v>811</v>
      </c>
      <c r="X140" s="47" t="s">
        <v>812</v>
      </c>
      <c r="Y140" s="9"/>
    </row>
    <row r="141" s="14" customFormat="true" ht="139" customHeight="true" spans="1:25">
      <c r="A141" s="112">
        <v>122</v>
      </c>
      <c r="B141" s="47" t="s">
        <v>500</v>
      </c>
      <c r="C141" s="47" t="s">
        <v>709</v>
      </c>
      <c r="D141" s="47" t="s">
        <v>813</v>
      </c>
      <c r="E141" s="47" t="s">
        <v>44</v>
      </c>
      <c r="F141" s="47" t="s">
        <v>814</v>
      </c>
      <c r="G141" s="47"/>
      <c r="H141" s="47" t="s">
        <v>797</v>
      </c>
      <c r="I141" s="47" t="s">
        <v>815</v>
      </c>
      <c r="J141" s="47" t="s">
        <v>385</v>
      </c>
      <c r="K141" s="77">
        <v>48</v>
      </c>
      <c r="L141" s="47">
        <v>48</v>
      </c>
      <c r="M141" s="47"/>
      <c r="N141" s="47"/>
      <c r="O141" s="47"/>
      <c r="P141" s="47"/>
      <c r="Q141" s="47"/>
      <c r="R141" s="47"/>
      <c r="S141" s="47"/>
      <c r="T141" s="47"/>
      <c r="U141" s="47"/>
      <c r="V141" s="54" t="s">
        <v>816</v>
      </c>
      <c r="W141" s="47" t="s">
        <v>817</v>
      </c>
      <c r="X141" s="47" t="s">
        <v>818</v>
      </c>
      <c r="Y141" s="9"/>
    </row>
    <row r="142" s="9" customFormat="true" ht="184" customHeight="true" spans="1:24">
      <c r="A142" s="112">
        <v>123</v>
      </c>
      <c r="B142" s="47" t="s">
        <v>500</v>
      </c>
      <c r="C142" s="47" t="s">
        <v>709</v>
      </c>
      <c r="D142" s="47" t="s">
        <v>819</v>
      </c>
      <c r="E142" s="47" t="s">
        <v>34</v>
      </c>
      <c r="F142" s="47" t="s">
        <v>820</v>
      </c>
      <c r="G142" s="47"/>
      <c r="H142" s="47" t="s">
        <v>821</v>
      </c>
      <c r="I142" s="47" t="s">
        <v>384</v>
      </c>
      <c r="J142" s="47" t="s">
        <v>385</v>
      </c>
      <c r="K142" s="77">
        <f t="shared" si="17"/>
        <v>766</v>
      </c>
      <c r="L142" s="47"/>
      <c r="M142" s="47"/>
      <c r="N142" s="47"/>
      <c r="O142" s="47"/>
      <c r="P142" s="47"/>
      <c r="Q142" s="47"/>
      <c r="R142" s="47"/>
      <c r="S142" s="47"/>
      <c r="T142" s="47">
        <v>766</v>
      </c>
      <c r="U142" s="47"/>
      <c r="V142" s="54" t="s">
        <v>822</v>
      </c>
      <c r="W142" s="47" t="s">
        <v>387</v>
      </c>
      <c r="X142" s="47" t="s">
        <v>823</v>
      </c>
    </row>
    <row r="143" s="9" customFormat="true" ht="154" customHeight="true" spans="1:24">
      <c r="A143" s="112">
        <v>124</v>
      </c>
      <c r="B143" s="47" t="s">
        <v>500</v>
      </c>
      <c r="C143" s="47" t="s">
        <v>709</v>
      </c>
      <c r="D143" s="47" t="s">
        <v>824</v>
      </c>
      <c r="E143" s="47" t="s">
        <v>34</v>
      </c>
      <c r="F143" s="47" t="s">
        <v>825</v>
      </c>
      <c r="G143" s="47"/>
      <c r="H143" s="47" t="s">
        <v>826</v>
      </c>
      <c r="I143" s="47" t="s">
        <v>384</v>
      </c>
      <c r="J143" s="47" t="s">
        <v>385</v>
      </c>
      <c r="K143" s="77">
        <f t="shared" si="17"/>
        <v>682</v>
      </c>
      <c r="L143" s="47"/>
      <c r="M143" s="47"/>
      <c r="N143" s="47"/>
      <c r="O143" s="47"/>
      <c r="P143" s="47"/>
      <c r="Q143" s="47"/>
      <c r="R143" s="47"/>
      <c r="S143" s="47"/>
      <c r="T143" s="47">
        <v>682</v>
      </c>
      <c r="U143" s="47"/>
      <c r="V143" s="54" t="s">
        <v>827</v>
      </c>
      <c r="W143" s="47" t="s">
        <v>387</v>
      </c>
      <c r="X143" s="47" t="s">
        <v>828</v>
      </c>
    </row>
    <row r="144" s="9" customFormat="true" ht="156" customHeight="true" spans="1:24">
      <c r="A144" s="112">
        <v>125</v>
      </c>
      <c r="B144" s="47" t="s">
        <v>500</v>
      </c>
      <c r="C144" s="47" t="s">
        <v>709</v>
      </c>
      <c r="D144" s="47" t="s">
        <v>829</v>
      </c>
      <c r="E144" s="47" t="s">
        <v>34</v>
      </c>
      <c r="F144" s="47" t="s">
        <v>830</v>
      </c>
      <c r="G144" s="47"/>
      <c r="H144" s="47" t="s">
        <v>375</v>
      </c>
      <c r="I144" s="47" t="s">
        <v>384</v>
      </c>
      <c r="J144" s="47" t="s">
        <v>385</v>
      </c>
      <c r="K144" s="77">
        <f t="shared" si="17"/>
        <v>613.77</v>
      </c>
      <c r="L144" s="47"/>
      <c r="M144" s="47"/>
      <c r="N144" s="47"/>
      <c r="O144" s="47"/>
      <c r="P144" s="47"/>
      <c r="Q144" s="47"/>
      <c r="R144" s="47"/>
      <c r="S144" s="47"/>
      <c r="T144" s="47">
        <v>613.77</v>
      </c>
      <c r="U144" s="47"/>
      <c r="V144" s="54" t="s">
        <v>831</v>
      </c>
      <c r="W144" s="47" t="s">
        <v>387</v>
      </c>
      <c r="X144" s="47" t="s">
        <v>832</v>
      </c>
    </row>
    <row r="145" s="9" customFormat="true" ht="151" customHeight="true" spans="1:24">
      <c r="A145" s="112">
        <v>126</v>
      </c>
      <c r="B145" s="47" t="s">
        <v>500</v>
      </c>
      <c r="C145" s="47" t="s">
        <v>709</v>
      </c>
      <c r="D145" s="47" t="s">
        <v>833</v>
      </c>
      <c r="E145" s="47" t="s">
        <v>34</v>
      </c>
      <c r="F145" s="47" t="s">
        <v>834</v>
      </c>
      <c r="G145" s="47"/>
      <c r="H145" s="47" t="s">
        <v>835</v>
      </c>
      <c r="I145" s="47" t="s">
        <v>384</v>
      </c>
      <c r="J145" s="47" t="s">
        <v>385</v>
      </c>
      <c r="K145" s="77">
        <f t="shared" si="17"/>
        <v>450</v>
      </c>
      <c r="L145" s="47"/>
      <c r="M145" s="47"/>
      <c r="N145" s="47"/>
      <c r="O145" s="47"/>
      <c r="P145" s="47"/>
      <c r="Q145" s="47"/>
      <c r="R145" s="47"/>
      <c r="S145" s="59">
        <v>145</v>
      </c>
      <c r="T145" s="47"/>
      <c r="U145" s="47">
        <v>305</v>
      </c>
      <c r="V145" s="54" t="s">
        <v>836</v>
      </c>
      <c r="W145" s="47" t="s">
        <v>387</v>
      </c>
      <c r="X145" s="47" t="s">
        <v>837</v>
      </c>
    </row>
    <row r="146" s="9" customFormat="true" ht="153" customHeight="true" spans="1:24">
      <c r="A146" s="112">
        <v>127</v>
      </c>
      <c r="B146" s="47" t="s">
        <v>500</v>
      </c>
      <c r="C146" s="47" t="s">
        <v>709</v>
      </c>
      <c r="D146" s="47" t="s">
        <v>838</v>
      </c>
      <c r="E146" s="47" t="s">
        <v>34</v>
      </c>
      <c r="F146" s="47" t="s">
        <v>839</v>
      </c>
      <c r="G146" s="47"/>
      <c r="H146" s="47" t="s">
        <v>835</v>
      </c>
      <c r="I146" s="47" t="s">
        <v>384</v>
      </c>
      <c r="J146" s="47" t="s">
        <v>385</v>
      </c>
      <c r="K146" s="77">
        <f t="shared" si="17"/>
        <v>380</v>
      </c>
      <c r="L146" s="47"/>
      <c r="M146" s="47"/>
      <c r="N146" s="47"/>
      <c r="O146" s="47"/>
      <c r="P146" s="47"/>
      <c r="Q146" s="47"/>
      <c r="R146" s="47"/>
      <c r="S146" s="59">
        <v>143</v>
      </c>
      <c r="T146" s="47"/>
      <c r="U146" s="47">
        <v>237</v>
      </c>
      <c r="V146" s="54" t="s">
        <v>836</v>
      </c>
      <c r="W146" s="47" t="s">
        <v>387</v>
      </c>
      <c r="X146" s="47" t="s">
        <v>840</v>
      </c>
    </row>
    <row r="147" s="9" customFormat="true" ht="156" customHeight="true" spans="1:24">
      <c r="A147" s="112">
        <v>128</v>
      </c>
      <c r="B147" s="47" t="s">
        <v>500</v>
      </c>
      <c r="C147" s="47" t="s">
        <v>709</v>
      </c>
      <c r="D147" s="47" t="s">
        <v>841</v>
      </c>
      <c r="E147" s="47" t="s">
        <v>34</v>
      </c>
      <c r="F147" s="47" t="s">
        <v>842</v>
      </c>
      <c r="G147" s="47"/>
      <c r="H147" s="47" t="s">
        <v>835</v>
      </c>
      <c r="I147" s="47" t="s">
        <v>384</v>
      </c>
      <c r="J147" s="47" t="s">
        <v>385</v>
      </c>
      <c r="K147" s="77">
        <f t="shared" si="17"/>
        <v>350</v>
      </c>
      <c r="L147" s="47"/>
      <c r="M147" s="47"/>
      <c r="N147" s="47"/>
      <c r="O147" s="47"/>
      <c r="P147" s="47"/>
      <c r="Q147" s="47"/>
      <c r="R147" s="47"/>
      <c r="S147" s="59">
        <v>133</v>
      </c>
      <c r="T147" s="47"/>
      <c r="U147" s="47">
        <v>217</v>
      </c>
      <c r="V147" s="54" t="s">
        <v>843</v>
      </c>
      <c r="W147" s="47" t="s">
        <v>387</v>
      </c>
      <c r="X147" s="47" t="s">
        <v>844</v>
      </c>
    </row>
    <row r="148" s="9" customFormat="true" ht="155" customHeight="true" spans="1:24">
      <c r="A148" s="112">
        <v>129</v>
      </c>
      <c r="B148" s="47" t="s">
        <v>500</v>
      </c>
      <c r="C148" s="47" t="s">
        <v>709</v>
      </c>
      <c r="D148" s="47" t="s">
        <v>845</v>
      </c>
      <c r="E148" s="47" t="s">
        <v>34</v>
      </c>
      <c r="F148" s="47" t="s">
        <v>846</v>
      </c>
      <c r="G148" s="47"/>
      <c r="H148" s="47" t="s">
        <v>765</v>
      </c>
      <c r="I148" s="47" t="s">
        <v>384</v>
      </c>
      <c r="J148" s="47" t="s">
        <v>385</v>
      </c>
      <c r="K148" s="77">
        <f t="shared" si="17"/>
        <v>450</v>
      </c>
      <c r="L148" s="47"/>
      <c r="M148" s="47"/>
      <c r="N148" s="47"/>
      <c r="O148" s="47"/>
      <c r="P148" s="47"/>
      <c r="Q148" s="47"/>
      <c r="R148" s="47"/>
      <c r="S148" s="59">
        <v>145</v>
      </c>
      <c r="T148" s="47"/>
      <c r="U148" s="47">
        <v>305</v>
      </c>
      <c r="V148" s="54" t="s">
        <v>847</v>
      </c>
      <c r="W148" s="47" t="s">
        <v>387</v>
      </c>
      <c r="X148" s="47" t="s">
        <v>848</v>
      </c>
    </row>
    <row r="149" s="9" customFormat="true" ht="153" customHeight="true" spans="1:24">
      <c r="A149" s="112">
        <v>130</v>
      </c>
      <c r="B149" s="47" t="s">
        <v>500</v>
      </c>
      <c r="C149" s="47" t="s">
        <v>709</v>
      </c>
      <c r="D149" s="47" t="s">
        <v>849</v>
      </c>
      <c r="E149" s="47" t="s">
        <v>34</v>
      </c>
      <c r="F149" s="47" t="s">
        <v>850</v>
      </c>
      <c r="G149" s="47"/>
      <c r="H149" s="47" t="s">
        <v>851</v>
      </c>
      <c r="I149" s="47" t="s">
        <v>384</v>
      </c>
      <c r="J149" s="47" t="s">
        <v>385</v>
      </c>
      <c r="K149" s="77">
        <f t="shared" si="17"/>
        <v>350</v>
      </c>
      <c r="L149" s="47"/>
      <c r="M149" s="47"/>
      <c r="N149" s="47"/>
      <c r="O149" s="47"/>
      <c r="P149" s="47"/>
      <c r="Q149" s="47"/>
      <c r="R149" s="47"/>
      <c r="S149" s="59">
        <v>133</v>
      </c>
      <c r="T149" s="47"/>
      <c r="U149" s="47">
        <v>217</v>
      </c>
      <c r="V149" s="54" t="s">
        <v>852</v>
      </c>
      <c r="W149" s="47" t="s">
        <v>387</v>
      </c>
      <c r="X149" s="47" t="s">
        <v>853</v>
      </c>
    </row>
    <row r="150" s="9" customFormat="true" ht="153" customHeight="true" spans="1:24">
      <c r="A150" s="112">
        <v>131</v>
      </c>
      <c r="B150" s="47" t="s">
        <v>500</v>
      </c>
      <c r="C150" s="47" t="s">
        <v>709</v>
      </c>
      <c r="D150" s="47" t="s">
        <v>854</v>
      </c>
      <c r="E150" s="47" t="s">
        <v>34</v>
      </c>
      <c r="F150" s="47" t="s">
        <v>855</v>
      </c>
      <c r="G150" s="47"/>
      <c r="H150" s="47" t="s">
        <v>333</v>
      </c>
      <c r="I150" s="47" t="s">
        <v>384</v>
      </c>
      <c r="J150" s="47" t="s">
        <v>385</v>
      </c>
      <c r="K150" s="77">
        <f t="shared" si="17"/>
        <v>120</v>
      </c>
      <c r="L150" s="47"/>
      <c r="M150" s="47"/>
      <c r="N150" s="47"/>
      <c r="O150" s="47"/>
      <c r="P150" s="47"/>
      <c r="Q150" s="47"/>
      <c r="R150" s="47"/>
      <c r="S150" s="47"/>
      <c r="T150" s="47">
        <v>120</v>
      </c>
      <c r="U150" s="47"/>
      <c r="V150" s="54" t="s">
        <v>724</v>
      </c>
      <c r="W150" s="47" t="s">
        <v>387</v>
      </c>
      <c r="X150" s="47" t="s">
        <v>856</v>
      </c>
    </row>
    <row r="151" s="9" customFormat="true" ht="156" customHeight="true" spans="1:24">
      <c r="A151" s="112">
        <v>132</v>
      </c>
      <c r="B151" s="47" t="s">
        <v>500</v>
      </c>
      <c r="C151" s="47" t="s">
        <v>709</v>
      </c>
      <c r="D151" s="47" t="s">
        <v>857</v>
      </c>
      <c r="E151" s="47" t="s">
        <v>34</v>
      </c>
      <c r="F151" s="47" t="s">
        <v>858</v>
      </c>
      <c r="G151" s="47"/>
      <c r="H151" s="47" t="s">
        <v>375</v>
      </c>
      <c r="I151" s="47" t="s">
        <v>384</v>
      </c>
      <c r="J151" s="47" t="s">
        <v>385</v>
      </c>
      <c r="K151" s="77">
        <f t="shared" si="17"/>
        <v>305</v>
      </c>
      <c r="L151" s="47"/>
      <c r="M151" s="47"/>
      <c r="N151" s="47"/>
      <c r="O151" s="47"/>
      <c r="P151" s="47"/>
      <c r="Q151" s="47"/>
      <c r="R151" s="47"/>
      <c r="S151" s="47"/>
      <c r="T151" s="47">
        <v>305</v>
      </c>
      <c r="U151" s="47"/>
      <c r="V151" s="54" t="s">
        <v>831</v>
      </c>
      <c r="W151" s="47" t="s">
        <v>387</v>
      </c>
      <c r="X151" s="47" t="s">
        <v>859</v>
      </c>
    </row>
    <row r="152" s="9" customFormat="true" ht="128" customHeight="true" spans="1:24">
      <c r="A152" s="112">
        <v>133</v>
      </c>
      <c r="B152" s="47" t="s">
        <v>500</v>
      </c>
      <c r="C152" s="47" t="s">
        <v>709</v>
      </c>
      <c r="D152" s="47" t="s">
        <v>860</v>
      </c>
      <c r="E152" s="47" t="s">
        <v>34</v>
      </c>
      <c r="F152" s="47" t="s">
        <v>861</v>
      </c>
      <c r="G152" s="47"/>
      <c r="H152" s="47" t="s">
        <v>752</v>
      </c>
      <c r="I152" s="47" t="s">
        <v>384</v>
      </c>
      <c r="J152" s="47" t="s">
        <v>385</v>
      </c>
      <c r="K152" s="77">
        <f t="shared" si="17"/>
        <v>500</v>
      </c>
      <c r="L152" s="47"/>
      <c r="M152" s="47"/>
      <c r="N152" s="47"/>
      <c r="O152" s="47"/>
      <c r="P152" s="47"/>
      <c r="Q152" s="47"/>
      <c r="R152" s="47"/>
      <c r="S152" s="47"/>
      <c r="T152" s="47">
        <v>500</v>
      </c>
      <c r="U152" s="47"/>
      <c r="V152" s="54" t="s">
        <v>754</v>
      </c>
      <c r="W152" s="47" t="s">
        <v>387</v>
      </c>
      <c r="X152" s="47" t="s">
        <v>862</v>
      </c>
    </row>
    <row r="153" s="14" customFormat="true" ht="140" customHeight="true" spans="1:25">
      <c r="A153" s="112">
        <v>134</v>
      </c>
      <c r="B153" s="47" t="s">
        <v>500</v>
      </c>
      <c r="C153" s="47" t="s">
        <v>709</v>
      </c>
      <c r="D153" s="152" t="s">
        <v>863</v>
      </c>
      <c r="E153" s="47" t="s">
        <v>34</v>
      </c>
      <c r="F153" s="152" t="s">
        <v>864</v>
      </c>
      <c r="G153" s="47"/>
      <c r="H153" s="47" t="s">
        <v>772</v>
      </c>
      <c r="I153" s="47" t="s">
        <v>865</v>
      </c>
      <c r="J153" s="47" t="s">
        <v>385</v>
      </c>
      <c r="K153" s="77">
        <f t="shared" si="17"/>
        <v>1350</v>
      </c>
      <c r="L153" s="47"/>
      <c r="M153" s="47"/>
      <c r="N153" s="47"/>
      <c r="O153" s="47"/>
      <c r="P153" s="47"/>
      <c r="Q153" s="47"/>
      <c r="R153" s="47"/>
      <c r="S153" s="47">
        <v>270</v>
      </c>
      <c r="T153" s="47">
        <v>1080</v>
      </c>
      <c r="U153" s="47"/>
      <c r="V153" s="54" t="s">
        <v>866</v>
      </c>
      <c r="W153" s="47" t="s">
        <v>867</v>
      </c>
      <c r="X153" s="47" t="s">
        <v>868</v>
      </c>
      <c r="Y153" s="9"/>
    </row>
    <row r="154" s="14" customFormat="true" ht="140" customHeight="true" spans="1:25">
      <c r="A154" s="112">
        <v>135</v>
      </c>
      <c r="B154" s="47" t="s">
        <v>500</v>
      </c>
      <c r="C154" s="47" t="s">
        <v>709</v>
      </c>
      <c r="D154" s="152" t="s">
        <v>869</v>
      </c>
      <c r="E154" s="47" t="s">
        <v>34</v>
      </c>
      <c r="F154" s="152" t="s">
        <v>870</v>
      </c>
      <c r="G154" s="47"/>
      <c r="H154" s="47" t="s">
        <v>871</v>
      </c>
      <c r="I154" s="47" t="s">
        <v>865</v>
      </c>
      <c r="J154" s="47" t="s">
        <v>385</v>
      </c>
      <c r="K154" s="77">
        <f t="shared" si="17"/>
        <v>1480</v>
      </c>
      <c r="L154" s="47"/>
      <c r="M154" s="47"/>
      <c r="N154" s="47"/>
      <c r="O154" s="47"/>
      <c r="P154" s="47"/>
      <c r="Q154" s="47"/>
      <c r="R154" s="47"/>
      <c r="S154" s="47">
        <v>296</v>
      </c>
      <c r="T154" s="47">
        <v>1184</v>
      </c>
      <c r="U154" s="47"/>
      <c r="V154" s="54" t="s">
        <v>872</v>
      </c>
      <c r="W154" s="47" t="s">
        <v>780</v>
      </c>
      <c r="X154" s="47" t="s">
        <v>873</v>
      </c>
      <c r="Y154" s="9"/>
    </row>
    <row r="155" s="14" customFormat="true" ht="140" customHeight="true" spans="1:25">
      <c r="A155" s="112">
        <v>136</v>
      </c>
      <c r="B155" s="47" t="s">
        <v>500</v>
      </c>
      <c r="C155" s="47" t="s">
        <v>709</v>
      </c>
      <c r="D155" s="152" t="s">
        <v>874</v>
      </c>
      <c r="E155" s="47" t="s">
        <v>34</v>
      </c>
      <c r="F155" s="152" t="s">
        <v>875</v>
      </c>
      <c r="G155" s="47"/>
      <c r="H155" s="47" t="s">
        <v>876</v>
      </c>
      <c r="I155" s="47" t="s">
        <v>865</v>
      </c>
      <c r="J155" s="47" t="s">
        <v>385</v>
      </c>
      <c r="K155" s="77">
        <f t="shared" si="17"/>
        <v>1350</v>
      </c>
      <c r="L155" s="47"/>
      <c r="M155" s="47"/>
      <c r="N155" s="47"/>
      <c r="O155" s="47"/>
      <c r="P155" s="47"/>
      <c r="Q155" s="47"/>
      <c r="R155" s="47"/>
      <c r="S155" s="47">
        <v>270</v>
      </c>
      <c r="T155" s="47">
        <v>1080</v>
      </c>
      <c r="U155" s="47"/>
      <c r="V155" s="54" t="s">
        <v>877</v>
      </c>
      <c r="W155" s="47" t="s">
        <v>878</v>
      </c>
      <c r="X155" s="47" t="s">
        <v>879</v>
      </c>
      <c r="Y155" s="9"/>
    </row>
    <row r="156" s="15" customFormat="true" ht="155" customHeight="true" spans="1:25">
      <c r="A156" s="112">
        <v>137</v>
      </c>
      <c r="B156" s="47" t="s">
        <v>500</v>
      </c>
      <c r="C156" s="152" t="s">
        <v>380</v>
      </c>
      <c r="D156" s="152" t="s">
        <v>880</v>
      </c>
      <c r="E156" s="152" t="s">
        <v>34</v>
      </c>
      <c r="F156" s="152" t="s">
        <v>881</v>
      </c>
      <c r="G156" s="152"/>
      <c r="H156" s="152" t="s">
        <v>882</v>
      </c>
      <c r="I156" s="152" t="s">
        <v>865</v>
      </c>
      <c r="J156" s="152" t="s">
        <v>385</v>
      </c>
      <c r="K156" s="77">
        <v>685.86</v>
      </c>
      <c r="L156" s="152"/>
      <c r="M156" s="152"/>
      <c r="N156" s="152"/>
      <c r="O156" s="152"/>
      <c r="P156" s="152"/>
      <c r="Q156" s="152"/>
      <c r="R156" s="152"/>
      <c r="S156" s="152">
        <v>685.86</v>
      </c>
      <c r="T156" s="152"/>
      <c r="U156" s="152"/>
      <c r="V156" s="167" t="s">
        <v>883</v>
      </c>
      <c r="W156" s="152" t="s">
        <v>774</v>
      </c>
      <c r="X156" s="152" t="s">
        <v>884</v>
      </c>
      <c r="Y156" s="196"/>
    </row>
    <row r="157" s="16" customFormat="true" ht="168" customHeight="true" spans="1:25">
      <c r="A157" s="112">
        <v>138</v>
      </c>
      <c r="B157" s="47" t="s">
        <v>500</v>
      </c>
      <c r="C157" s="54" t="s">
        <v>380</v>
      </c>
      <c r="D157" s="167" t="s">
        <v>885</v>
      </c>
      <c r="E157" s="54" t="s">
        <v>34</v>
      </c>
      <c r="F157" s="152" t="s">
        <v>886</v>
      </c>
      <c r="G157" s="54"/>
      <c r="H157" s="54" t="s">
        <v>887</v>
      </c>
      <c r="I157" s="54" t="s">
        <v>865</v>
      </c>
      <c r="J157" s="54" t="s">
        <v>385</v>
      </c>
      <c r="K157" s="77">
        <v>611.88</v>
      </c>
      <c r="L157" s="54"/>
      <c r="M157" s="54"/>
      <c r="N157" s="54"/>
      <c r="O157" s="54"/>
      <c r="P157" s="54"/>
      <c r="Q157" s="54"/>
      <c r="R157" s="54"/>
      <c r="S157" s="54">
        <v>611.88</v>
      </c>
      <c r="T157" s="54"/>
      <c r="U157" s="54"/>
      <c r="V157" s="54" t="s">
        <v>888</v>
      </c>
      <c r="W157" s="59" t="s">
        <v>787</v>
      </c>
      <c r="X157" s="47" t="s">
        <v>889</v>
      </c>
      <c r="Y157" s="197"/>
    </row>
    <row r="158" s="16" customFormat="true" ht="150" customHeight="true" spans="1:25">
      <c r="A158" s="112">
        <v>139</v>
      </c>
      <c r="B158" s="47" t="s">
        <v>500</v>
      </c>
      <c r="C158" s="54" t="s">
        <v>380</v>
      </c>
      <c r="D158" s="167" t="s">
        <v>890</v>
      </c>
      <c r="E158" s="54" t="s">
        <v>34</v>
      </c>
      <c r="F158" s="152" t="s">
        <v>891</v>
      </c>
      <c r="G158" s="54"/>
      <c r="H158" s="54" t="s">
        <v>647</v>
      </c>
      <c r="I158" s="54" t="s">
        <v>865</v>
      </c>
      <c r="J158" s="54" t="s">
        <v>385</v>
      </c>
      <c r="K158" s="77">
        <v>528.38</v>
      </c>
      <c r="L158" s="54"/>
      <c r="M158" s="54"/>
      <c r="N158" s="54"/>
      <c r="O158" s="54"/>
      <c r="P158" s="54"/>
      <c r="Q158" s="54"/>
      <c r="R158" s="54"/>
      <c r="S158" s="54">
        <v>528.38</v>
      </c>
      <c r="T158" s="54"/>
      <c r="U158" s="54"/>
      <c r="V158" s="54" t="s">
        <v>892</v>
      </c>
      <c r="W158" s="59" t="s">
        <v>799</v>
      </c>
      <c r="X158" s="47" t="s">
        <v>893</v>
      </c>
      <c r="Y158" s="197"/>
    </row>
    <row r="159" s="14" customFormat="true" ht="162" customHeight="true" spans="1:25">
      <c r="A159" s="112">
        <v>140</v>
      </c>
      <c r="B159" s="47" t="s">
        <v>500</v>
      </c>
      <c r="C159" s="47" t="s">
        <v>709</v>
      </c>
      <c r="D159" s="152" t="s">
        <v>894</v>
      </c>
      <c r="E159" s="47" t="s">
        <v>34</v>
      </c>
      <c r="F159" s="47" t="s">
        <v>895</v>
      </c>
      <c r="G159" s="47" t="s">
        <v>719</v>
      </c>
      <c r="H159" s="47" t="s">
        <v>728</v>
      </c>
      <c r="I159" s="47" t="s">
        <v>384</v>
      </c>
      <c r="J159" s="47" t="s">
        <v>385</v>
      </c>
      <c r="K159" s="77">
        <f>SUM(L159:U159)</f>
        <v>2550</v>
      </c>
      <c r="L159" s="47"/>
      <c r="M159" s="47"/>
      <c r="N159" s="47"/>
      <c r="O159" s="47"/>
      <c r="P159" s="47"/>
      <c r="Q159" s="47"/>
      <c r="R159" s="47"/>
      <c r="S159" s="47">
        <v>510</v>
      </c>
      <c r="T159" s="47">
        <v>2040</v>
      </c>
      <c r="U159" s="47"/>
      <c r="V159" s="54" t="s">
        <v>729</v>
      </c>
      <c r="W159" s="47" t="s">
        <v>387</v>
      </c>
      <c r="X159" s="47" t="s">
        <v>896</v>
      </c>
      <c r="Y159" s="9"/>
    </row>
    <row r="160" s="14" customFormat="true" ht="155" customHeight="true" spans="1:25">
      <c r="A160" s="112">
        <v>141</v>
      </c>
      <c r="B160" s="47" t="s">
        <v>500</v>
      </c>
      <c r="C160" s="47" t="s">
        <v>709</v>
      </c>
      <c r="D160" s="152" t="s">
        <v>897</v>
      </c>
      <c r="E160" s="47" t="s">
        <v>34</v>
      </c>
      <c r="F160" s="47" t="s">
        <v>898</v>
      </c>
      <c r="G160" s="47"/>
      <c r="H160" s="47" t="s">
        <v>899</v>
      </c>
      <c r="I160" s="47" t="s">
        <v>384</v>
      </c>
      <c r="J160" s="47" t="s">
        <v>385</v>
      </c>
      <c r="K160" s="77">
        <f>SUM(L160:U160)</f>
        <v>850</v>
      </c>
      <c r="L160" s="47"/>
      <c r="M160" s="47"/>
      <c r="N160" s="47"/>
      <c r="O160" s="47"/>
      <c r="P160" s="47"/>
      <c r="Q160" s="47"/>
      <c r="R160" s="47"/>
      <c r="S160" s="47"/>
      <c r="T160" s="47">
        <v>680</v>
      </c>
      <c r="U160" s="47">
        <v>170</v>
      </c>
      <c r="V160" s="54" t="s">
        <v>900</v>
      </c>
      <c r="W160" s="47" t="s">
        <v>387</v>
      </c>
      <c r="X160" s="47" t="s">
        <v>901</v>
      </c>
      <c r="Y160" s="9"/>
    </row>
    <row r="161" s="14" customFormat="true" ht="165" customHeight="true" spans="1:25">
      <c r="A161" s="112">
        <v>142</v>
      </c>
      <c r="B161" s="47" t="s">
        <v>500</v>
      </c>
      <c r="C161" s="47" t="s">
        <v>709</v>
      </c>
      <c r="D161" s="152" t="s">
        <v>902</v>
      </c>
      <c r="E161" s="47" t="s">
        <v>34</v>
      </c>
      <c r="F161" s="47" t="s">
        <v>903</v>
      </c>
      <c r="G161" s="47"/>
      <c r="H161" s="47" t="s">
        <v>904</v>
      </c>
      <c r="I161" s="47" t="s">
        <v>384</v>
      </c>
      <c r="J161" s="47" t="s">
        <v>385</v>
      </c>
      <c r="K161" s="77">
        <f>SUM(L161:U161)</f>
        <v>550</v>
      </c>
      <c r="L161" s="47"/>
      <c r="M161" s="47"/>
      <c r="N161" s="47"/>
      <c r="O161" s="47"/>
      <c r="P161" s="47"/>
      <c r="Q161" s="47"/>
      <c r="R161" s="47"/>
      <c r="S161" s="47">
        <v>110</v>
      </c>
      <c r="T161" s="47">
        <v>440</v>
      </c>
      <c r="U161" s="47"/>
      <c r="V161" s="54" t="s">
        <v>843</v>
      </c>
      <c r="W161" s="47" t="s">
        <v>387</v>
      </c>
      <c r="X161" s="47" t="s">
        <v>905</v>
      </c>
      <c r="Y161" s="9"/>
    </row>
    <row r="162" s="14" customFormat="true" ht="178" customHeight="true" spans="1:25">
      <c r="A162" s="112">
        <v>143</v>
      </c>
      <c r="B162" s="47" t="s">
        <v>500</v>
      </c>
      <c r="C162" s="47" t="s">
        <v>709</v>
      </c>
      <c r="D162" s="152" t="s">
        <v>906</v>
      </c>
      <c r="E162" s="47" t="s">
        <v>34</v>
      </c>
      <c r="F162" s="47" t="s">
        <v>907</v>
      </c>
      <c r="G162" s="47"/>
      <c r="H162" s="47" t="s">
        <v>333</v>
      </c>
      <c r="I162" s="47" t="s">
        <v>384</v>
      </c>
      <c r="J162" s="47" t="s">
        <v>385</v>
      </c>
      <c r="K162" s="77">
        <f>SUM(L162:U162)</f>
        <v>1220</v>
      </c>
      <c r="L162" s="47"/>
      <c r="M162" s="47"/>
      <c r="N162" s="47"/>
      <c r="O162" s="47"/>
      <c r="P162" s="47"/>
      <c r="Q162" s="47"/>
      <c r="R162" s="47"/>
      <c r="S162" s="47">
        <v>770</v>
      </c>
      <c r="T162" s="47">
        <v>450</v>
      </c>
      <c r="U162" s="47"/>
      <c r="V162" s="54" t="s">
        <v>724</v>
      </c>
      <c r="W162" s="47" t="s">
        <v>387</v>
      </c>
      <c r="X162" s="47" t="s">
        <v>908</v>
      </c>
      <c r="Y162" s="9"/>
    </row>
    <row r="163" s="14" customFormat="true" ht="140" customHeight="true" spans="1:25">
      <c r="A163" s="112">
        <v>144</v>
      </c>
      <c r="B163" s="47" t="s">
        <v>500</v>
      </c>
      <c r="C163" s="47" t="s">
        <v>709</v>
      </c>
      <c r="D163" s="152" t="s">
        <v>909</v>
      </c>
      <c r="E163" s="47" t="s">
        <v>34</v>
      </c>
      <c r="F163" s="47" t="s">
        <v>910</v>
      </c>
      <c r="G163" s="47"/>
      <c r="H163" s="47" t="s">
        <v>911</v>
      </c>
      <c r="I163" s="47" t="s">
        <v>473</v>
      </c>
      <c r="J163" s="47" t="s">
        <v>385</v>
      </c>
      <c r="K163" s="77">
        <f t="shared" ref="K163:K189" si="18">SUM(L163:U163)</f>
        <v>530</v>
      </c>
      <c r="L163" s="47"/>
      <c r="M163" s="47"/>
      <c r="N163" s="47"/>
      <c r="O163" s="47"/>
      <c r="P163" s="47"/>
      <c r="Q163" s="47"/>
      <c r="R163" s="47"/>
      <c r="S163" s="47">
        <v>180</v>
      </c>
      <c r="T163" s="47">
        <v>350</v>
      </c>
      <c r="U163" s="47"/>
      <c r="V163" s="54" t="s">
        <v>912</v>
      </c>
      <c r="W163" s="47" t="s">
        <v>387</v>
      </c>
      <c r="X163" s="47" t="s">
        <v>913</v>
      </c>
      <c r="Y163" s="9"/>
    </row>
    <row r="164" s="9" customFormat="true" ht="134" customHeight="true" spans="1:24">
      <c r="A164" s="112">
        <v>145</v>
      </c>
      <c r="B164" s="47" t="s">
        <v>500</v>
      </c>
      <c r="C164" s="47" t="s">
        <v>709</v>
      </c>
      <c r="D164" s="152" t="s">
        <v>914</v>
      </c>
      <c r="E164" s="47" t="s">
        <v>34</v>
      </c>
      <c r="F164" s="47" t="s">
        <v>915</v>
      </c>
      <c r="G164" s="60"/>
      <c r="H164" s="47" t="s">
        <v>916</v>
      </c>
      <c r="I164" s="47" t="s">
        <v>384</v>
      </c>
      <c r="J164" s="47" t="s">
        <v>385</v>
      </c>
      <c r="K164" s="77">
        <f t="shared" si="18"/>
        <v>3100</v>
      </c>
      <c r="L164" s="47"/>
      <c r="M164" s="47"/>
      <c r="N164" s="47"/>
      <c r="O164" s="47"/>
      <c r="P164" s="47"/>
      <c r="Q164" s="47"/>
      <c r="R164" s="47"/>
      <c r="S164" s="47">
        <v>200</v>
      </c>
      <c r="T164" s="47">
        <v>2900</v>
      </c>
      <c r="U164" s="60"/>
      <c r="V164" s="54" t="s">
        <v>917</v>
      </c>
      <c r="W164" s="47" t="s">
        <v>387</v>
      </c>
      <c r="X164" s="47" t="s">
        <v>918</v>
      </c>
    </row>
    <row r="165" s="9" customFormat="true" ht="142" customHeight="true" spans="1:24">
      <c r="A165" s="112">
        <v>146</v>
      </c>
      <c r="B165" s="47" t="s">
        <v>500</v>
      </c>
      <c r="C165" s="123" t="s">
        <v>709</v>
      </c>
      <c r="D165" s="168" t="s">
        <v>919</v>
      </c>
      <c r="E165" s="46" t="s">
        <v>44</v>
      </c>
      <c r="F165" s="46" t="s">
        <v>920</v>
      </c>
      <c r="G165" s="58"/>
      <c r="H165" s="58"/>
      <c r="I165" s="58" t="s">
        <v>753</v>
      </c>
      <c r="J165" s="58" t="s">
        <v>921</v>
      </c>
      <c r="K165" s="77">
        <f t="shared" si="18"/>
        <v>95</v>
      </c>
      <c r="L165" s="58">
        <v>80</v>
      </c>
      <c r="M165" s="47"/>
      <c r="N165" s="47"/>
      <c r="O165" s="47"/>
      <c r="P165" s="47"/>
      <c r="Q165" s="47"/>
      <c r="R165" s="47"/>
      <c r="S165" s="47">
        <v>15</v>
      </c>
      <c r="T165" s="47"/>
      <c r="U165" s="60"/>
      <c r="V165" s="54" t="s">
        <v>922</v>
      </c>
      <c r="W165" s="47"/>
      <c r="X165" s="47" t="s">
        <v>923</v>
      </c>
    </row>
    <row r="166" s="9" customFormat="true" ht="130" customHeight="true" spans="1:24">
      <c r="A166" s="112">
        <v>147</v>
      </c>
      <c r="B166" s="47" t="s">
        <v>500</v>
      </c>
      <c r="C166" s="123" t="s">
        <v>709</v>
      </c>
      <c r="D166" s="123" t="s">
        <v>924</v>
      </c>
      <c r="E166" s="47" t="s">
        <v>34</v>
      </c>
      <c r="F166" s="47" t="s">
        <v>925</v>
      </c>
      <c r="G166" s="47"/>
      <c r="H166" s="181" t="s">
        <v>926</v>
      </c>
      <c r="I166" s="47" t="s">
        <v>927</v>
      </c>
      <c r="J166" s="47" t="s">
        <v>385</v>
      </c>
      <c r="K166" s="77">
        <f t="shared" si="18"/>
        <v>50</v>
      </c>
      <c r="L166" s="186"/>
      <c r="M166" s="47"/>
      <c r="N166" s="47"/>
      <c r="O166" s="47"/>
      <c r="P166" s="47"/>
      <c r="Q166" s="47"/>
      <c r="R166" s="47"/>
      <c r="S166" s="47"/>
      <c r="T166" s="47">
        <v>50</v>
      </c>
      <c r="U166" s="47"/>
      <c r="V166" s="54" t="s">
        <v>922</v>
      </c>
      <c r="W166" s="47"/>
      <c r="X166" s="47" t="s">
        <v>923</v>
      </c>
    </row>
    <row r="167" s="11" customFormat="true" ht="55" customHeight="true" spans="1:24">
      <c r="A167" s="117" t="s">
        <v>317</v>
      </c>
      <c r="B167" s="118" t="s">
        <v>928</v>
      </c>
      <c r="C167" s="119"/>
      <c r="D167" s="120"/>
      <c r="E167" s="133"/>
      <c r="F167" s="133"/>
      <c r="G167" s="133"/>
      <c r="H167" s="133"/>
      <c r="I167" s="133"/>
      <c r="J167" s="133"/>
      <c r="K167" s="82">
        <f t="shared" si="18"/>
        <v>1900</v>
      </c>
      <c r="L167" s="71">
        <f t="shared" ref="L167:U167" si="19">SUM(L50:L50)</f>
        <v>1900</v>
      </c>
      <c r="M167" s="71">
        <f t="shared" si="19"/>
        <v>0</v>
      </c>
      <c r="N167" s="71">
        <f t="shared" si="19"/>
        <v>0</v>
      </c>
      <c r="O167" s="71">
        <f t="shared" si="19"/>
        <v>0</v>
      </c>
      <c r="P167" s="71">
        <f t="shared" si="19"/>
        <v>0</v>
      </c>
      <c r="Q167" s="71">
        <f t="shared" si="19"/>
        <v>0</v>
      </c>
      <c r="R167" s="71">
        <f t="shared" si="19"/>
        <v>0</v>
      </c>
      <c r="S167" s="71">
        <f t="shared" si="19"/>
        <v>0</v>
      </c>
      <c r="T167" s="71">
        <f t="shared" si="19"/>
        <v>0</v>
      </c>
      <c r="U167" s="71">
        <f t="shared" si="19"/>
        <v>0</v>
      </c>
      <c r="V167" s="71"/>
      <c r="W167" s="160"/>
      <c r="X167" s="161"/>
    </row>
    <row r="168" s="3" customFormat="true" ht="168.75" spans="1:25">
      <c r="A168" s="43">
        <v>148</v>
      </c>
      <c r="B168" s="47" t="s">
        <v>500</v>
      </c>
      <c r="C168" s="47" t="s">
        <v>928</v>
      </c>
      <c r="D168" s="47" t="s">
        <v>929</v>
      </c>
      <c r="E168" s="47" t="s">
        <v>34</v>
      </c>
      <c r="F168" s="47" t="s">
        <v>930</v>
      </c>
      <c r="G168" s="60"/>
      <c r="H168" s="47" t="s">
        <v>931</v>
      </c>
      <c r="I168" s="60" t="s">
        <v>56</v>
      </c>
      <c r="J168" s="47" t="s">
        <v>48</v>
      </c>
      <c r="K168" s="77">
        <f t="shared" si="18"/>
        <v>1000</v>
      </c>
      <c r="L168" s="76"/>
      <c r="M168" s="76"/>
      <c r="N168" s="76"/>
      <c r="O168" s="76"/>
      <c r="P168" s="76"/>
      <c r="Q168" s="76"/>
      <c r="R168" s="76"/>
      <c r="S168" s="76">
        <v>1000</v>
      </c>
      <c r="T168" s="5"/>
      <c r="U168" s="76"/>
      <c r="V168" s="54" t="s">
        <v>932</v>
      </c>
      <c r="W168" s="47"/>
      <c r="X168" s="47" t="s">
        <v>933</v>
      </c>
      <c r="Y168" s="5"/>
    </row>
    <row r="169" s="10" customFormat="true" ht="60" customHeight="true" spans="1:24">
      <c r="A169" s="113" t="s">
        <v>934</v>
      </c>
      <c r="B169" s="114" t="s">
        <v>935</v>
      </c>
      <c r="C169" s="115"/>
      <c r="D169" s="116"/>
      <c r="E169" s="132"/>
      <c r="F169" s="132"/>
      <c r="G169" s="132"/>
      <c r="H169" s="132"/>
      <c r="I169" s="132"/>
      <c r="J169" s="132"/>
      <c r="K169" s="82">
        <f t="shared" si="18"/>
        <v>5083</v>
      </c>
      <c r="L169" s="145">
        <f>SUM(L170,L172,L176,L182)</f>
        <v>1307</v>
      </c>
      <c r="M169" s="145">
        <f t="shared" ref="L169:U169" si="20">SUM(M170,M172,M176,M182)</f>
        <v>0</v>
      </c>
      <c r="N169" s="145">
        <f t="shared" si="20"/>
        <v>0</v>
      </c>
      <c r="O169" s="145">
        <f t="shared" si="20"/>
        <v>0</v>
      </c>
      <c r="P169" s="145">
        <f t="shared" si="20"/>
        <v>0</v>
      </c>
      <c r="Q169" s="145">
        <f t="shared" si="20"/>
        <v>0</v>
      </c>
      <c r="R169" s="145">
        <f t="shared" si="20"/>
        <v>1150</v>
      </c>
      <c r="S169" s="145">
        <f t="shared" si="20"/>
        <v>2626</v>
      </c>
      <c r="T169" s="145">
        <f t="shared" si="20"/>
        <v>0</v>
      </c>
      <c r="U169" s="145">
        <f t="shared" si="20"/>
        <v>0</v>
      </c>
      <c r="V169" s="96"/>
      <c r="W169" s="47"/>
      <c r="X169" s="44"/>
    </row>
    <row r="170" s="11" customFormat="true" ht="55" customHeight="true" spans="1:24">
      <c r="A170" s="117" t="s">
        <v>435</v>
      </c>
      <c r="B170" s="118" t="s">
        <v>936</v>
      </c>
      <c r="C170" s="119"/>
      <c r="D170" s="120"/>
      <c r="E170" s="133"/>
      <c r="F170" s="133"/>
      <c r="G170" s="133"/>
      <c r="H170" s="133"/>
      <c r="I170" s="133"/>
      <c r="J170" s="133"/>
      <c r="K170" s="82">
        <f t="shared" si="18"/>
        <v>75</v>
      </c>
      <c r="L170" s="71">
        <f>SUM(L171)</f>
        <v>75</v>
      </c>
      <c r="M170" s="71">
        <f t="shared" ref="M170:U170" si="21">SUM(M171)</f>
        <v>0</v>
      </c>
      <c r="N170" s="71">
        <f t="shared" si="21"/>
        <v>0</v>
      </c>
      <c r="O170" s="71">
        <f t="shared" si="21"/>
        <v>0</v>
      </c>
      <c r="P170" s="71">
        <f t="shared" si="21"/>
        <v>0</v>
      </c>
      <c r="Q170" s="71">
        <f t="shared" si="21"/>
        <v>0</v>
      </c>
      <c r="R170" s="71">
        <f t="shared" si="21"/>
        <v>0</v>
      </c>
      <c r="S170" s="71">
        <f t="shared" si="21"/>
        <v>0</v>
      </c>
      <c r="T170" s="71">
        <f t="shared" si="21"/>
        <v>0</v>
      </c>
      <c r="U170" s="71">
        <f t="shared" si="21"/>
        <v>0</v>
      </c>
      <c r="V170" s="71"/>
      <c r="W170" s="160"/>
      <c r="X170" s="161"/>
    </row>
    <row r="171" s="5" customFormat="true" ht="177" customHeight="true" spans="1:24">
      <c r="A171" s="169">
        <v>149</v>
      </c>
      <c r="B171" s="47" t="s">
        <v>937</v>
      </c>
      <c r="C171" s="47" t="s">
        <v>938</v>
      </c>
      <c r="D171" s="47" t="s">
        <v>939</v>
      </c>
      <c r="E171" s="47"/>
      <c r="F171" s="47" t="s">
        <v>940</v>
      </c>
      <c r="G171" s="47">
        <v>75</v>
      </c>
      <c r="H171" s="47" t="s">
        <v>37</v>
      </c>
      <c r="I171" s="47" t="s">
        <v>38</v>
      </c>
      <c r="J171" s="60" t="s">
        <v>506</v>
      </c>
      <c r="K171" s="77">
        <f t="shared" si="18"/>
        <v>75</v>
      </c>
      <c r="L171" s="54">
        <v>75</v>
      </c>
      <c r="M171" s="47"/>
      <c r="N171" s="47"/>
      <c r="O171" s="47"/>
      <c r="P171" s="47"/>
      <c r="Q171" s="47"/>
      <c r="R171" s="47"/>
      <c r="S171" s="47"/>
      <c r="T171" s="47"/>
      <c r="U171" s="47"/>
      <c r="V171" s="54"/>
      <c r="W171" s="47" t="s">
        <v>941</v>
      </c>
      <c r="X171" s="47" t="s">
        <v>942</v>
      </c>
    </row>
    <row r="172" s="11" customFormat="true" ht="55" customHeight="true" spans="1:24">
      <c r="A172" s="117" t="s">
        <v>317</v>
      </c>
      <c r="B172" s="118" t="s">
        <v>943</v>
      </c>
      <c r="C172" s="119"/>
      <c r="D172" s="120"/>
      <c r="E172" s="133"/>
      <c r="F172" s="133"/>
      <c r="G172" s="133"/>
      <c r="H172" s="133"/>
      <c r="I172" s="133"/>
      <c r="J172" s="133"/>
      <c r="K172" s="82">
        <f t="shared" si="18"/>
        <v>1770</v>
      </c>
      <c r="L172" s="71">
        <f t="shared" ref="L172:U172" si="22">SUM(L173:L175)</f>
        <v>1080</v>
      </c>
      <c r="M172" s="71">
        <f t="shared" si="22"/>
        <v>0</v>
      </c>
      <c r="N172" s="71">
        <f t="shared" si="22"/>
        <v>0</v>
      </c>
      <c r="O172" s="71">
        <f t="shared" si="22"/>
        <v>0</v>
      </c>
      <c r="P172" s="71">
        <f t="shared" si="22"/>
        <v>0</v>
      </c>
      <c r="Q172" s="71">
        <f t="shared" si="22"/>
        <v>0</v>
      </c>
      <c r="R172" s="71">
        <f t="shared" si="22"/>
        <v>690</v>
      </c>
      <c r="S172" s="71">
        <f t="shared" si="22"/>
        <v>0</v>
      </c>
      <c r="T172" s="71">
        <f t="shared" si="22"/>
        <v>0</v>
      </c>
      <c r="U172" s="71">
        <f t="shared" si="22"/>
        <v>0</v>
      </c>
      <c r="V172" s="105"/>
      <c r="W172" s="134"/>
      <c r="X172" s="57"/>
    </row>
    <row r="173" s="6" customFormat="true" ht="131" customHeight="true" spans="1:25">
      <c r="A173" s="54">
        <v>150</v>
      </c>
      <c r="B173" s="47" t="s">
        <v>935</v>
      </c>
      <c r="C173" s="47" t="s">
        <v>943</v>
      </c>
      <c r="D173" s="47" t="s">
        <v>944</v>
      </c>
      <c r="E173" s="47" t="s">
        <v>34</v>
      </c>
      <c r="F173" s="47" t="s">
        <v>945</v>
      </c>
      <c r="G173" s="47"/>
      <c r="H173" s="47" t="s">
        <v>946</v>
      </c>
      <c r="I173" s="47" t="s">
        <v>345</v>
      </c>
      <c r="J173" s="47" t="s">
        <v>698</v>
      </c>
      <c r="K173" s="77">
        <f t="shared" si="18"/>
        <v>360</v>
      </c>
      <c r="L173" s="47"/>
      <c r="M173" s="47"/>
      <c r="N173" s="47"/>
      <c r="O173" s="47"/>
      <c r="P173" s="47"/>
      <c r="Q173" s="47"/>
      <c r="R173" s="87">
        <v>360</v>
      </c>
      <c r="S173" s="47"/>
      <c r="T173" s="47"/>
      <c r="U173" s="47"/>
      <c r="V173" s="54" t="s">
        <v>947</v>
      </c>
      <c r="W173" s="47" t="s">
        <v>948</v>
      </c>
      <c r="X173" s="47" t="s">
        <v>949</v>
      </c>
      <c r="Y173" s="66"/>
    </row>
    <row r="174" s="6" customFormat="true" ht="130" customHeight="true" spans="1:25">
      <c r="A174" s="54">
        <v>151</v>
      </c>
      <c r="B174" s="47" t="s">
        <v>935</v>
      </c>
      <c r="C174" s="47" t="s">
        <v>943</v>
      </c>
      <c r="D174" s="47" t="s">
        <v>950</v>
      </c>
      <c r="E174" s="47" t="s">
        <v>34</v>
      </c>
      <c r="F174" s="47" t="s">
        <v>951</v>
      </c>
      <c r="G174" s="47"/>
      <c r="H174" s="47" t="s">
        <v>952</v>
      </c>
      <c r="I174" s="47" t="s">
        <v>345</v>
      </c>
      <c r="J174" s="47" t="s">
        <v>698</v>
      </c>
      <c r="K174" s="77">
        <f t="shared" si="18"/>
        <v>330</v>
      </c>
      <c r="L174" s="47"/>
      <c r="M174" s="47"/>
      <c r="N174" s="47"/>
      <c r="O174" s="47"/>
      <c r="P174" s="47"/>
      <c r="Q174" s="47"/>
      <c r="R174" s="87">
        <v>330</v>
      </c>
      <c r="S174" s="47"/>
      <c r="T174" s="47"/>
      <c r="U174" s="47"/>
      <c r="V174" s="54" t="s">
        <v>953</v>
      </c>
      <c r="W174" s="47" t="s">
        <v>954</v>
      </c>
      <c r="X174" s="47" t="s">
        <v>955</v>
      </c>
      <c r="Y174" s="66"/>
    </row>
    <row r="175" s="5" customFormat="true" ht="150" customHeight="true" spans="1:24">
      <c r="A175" s="54">
        <v>152</v>
      </c>
      <c r="B175" s="47" t="s">
        <v>935</v>
      </c>
      <c r="C175" s="47" t="s">
        <v>956</v>
      </c>
      <c r="D175" s="47" t="s">
        <v>957</v>
      </c>
      <c r="E175" s="47" t="s">
        <v>34</v>
      </c>
      <c r="F175" s="47" t="s">
        <v>958</v>
      </c>
      <c r="G175" s="47" t="s">
        <v>959</v>
      </c>
      <c r="H175" s="47" t="s">
        <v>960</v>
      </c>
      <c r="I175" s="47" t="s">
        <v>428</v>
      </c>
      <c r="J175" s="47" t="s">
        <v>429</v>
      </c>
      <c r="K175" s="77">
        <f t="shared" si="18"/>
        <v>1080</v>
      </c>
      <c r="L175" s="60">
        <v>1080</v>
      </c>
      <c r="M175" s="60">
        <v>0</v>
      </c>
      <c r="N175" s="60">
        <v>0</v>
      </c>
      <c r="O175" s="60">
        <v>0</v>
      </c>
      <c r="P175" s="60">
        <v>0</v>
      </c>
      <c r="Q175" s="60">
        <v>0</v>
      </c>
      <c r="R175" s="60">
        <v>0</v>
      </c>
      <c r="S175" s="60">
        <v>0</v>
      </c>
      <c r="T175" s="60">
        <v>0</v>
      </c>
      <c r="U175" s="60">
        <v>0</v>
      </c>
      <c r="V175" s="54" t="s">
        <v>961</v>
      </c>
      <c r="W175" s="47"/>
      <c r="X175" s="47" t="s">
        <v>962</v>
      </c>
    </row>
    <row r="176" s="11" customFormat="true" ht="55" customHeight="true" spans="1:24">
      <c r="A176" s="68" t="s">
        <v>349</v>
      </c>
      <c r="B176" s="118" t="s">
        <v>963</v>
      </c>
      <c r="C176" s="170"/>
      <c r="D176" s="120"/>
      <c r="E176" s="120"/>
      <c r="F176" s="120"/>
      <c r="G176" s="120"/>
      <c r="H176" s="120"/>
      <c r="I176" s="120"/>
      <c r="J176" s="120"/>
      <c r="K176" s="82">
        <f t="shared" si="18"/>
        <v>2778</v>
      </c>
      <c r="L176" s="68">
        <f>SUM(L177:L181)</f>
        <v>152</v>
      </c>
      <c r="M176" s="68">
        <f t="shared" ref="M176:U176" si="23">SUM(M177:M181)</f>
        <v>0</v>
      </c>
      <c r="N176" s="68">
        <f t="shared" si="23"/>
        <v>0</v>
      </c>
      <c r="O176" s="68">
        <f t="shared" si="23"/>
        <v>0</v>
      </c>
      <c r="P176" s="68">
        <f t="shared" si="23"/>
        <v>0</v>
      </c>
      <c r="Q176" s="68">
        <f t="shared" si="23"/>
        <v>0</v>
      </c>
      <c r="R176" s="68">
        <f t="shared" si="23"/>
        <v>0</v>
      </c>
      <c r="S176" s="68">
        <f t="shared" si="23"/>
        <v>2626</v>
      </c>
      <c r="T176" s="68">
        <f t="shared" si="23"/>
        <v>0</v>
      </c>
      <c r="U176" s="68">
        <f t="shared" si="23"/>
        <v>0</v>
      </c>
      <c r="V176" s="68"/>
      <c r="W176" s="120"/>
      <c r="X176" s="120"/>
    </row>
    <row r="177" s="9" customFormat="true" ht="116" customHeight="true" spans="1:24">
      <c r="A177" s="54">
        <v>153</v>
      </c>
      <c r="B177" s="47" t="s">
        <v>963</v>
      </c>
      <c r="C177" s="47"/>
      <c r="D177" s="47" t="s">
        <v>964</v>
      </c>
      <c r="E177" s="47" t="s">
        <v>34</v>
      </c>
      <c r="F177" s="47" t="s">
        <v>965</v>
      </c>
      <c r="G177" s="47"/>
      <c r="H177" s="47" t="s">
        <v>966</v>
      </c>
      <c r="I177" s="47" t="s">
        <v>473</v>
      </c>
      <c r="J177" s="47" t="s">
        <v>385</v>
      </c>
      <c r="K177" s="77">
        <f t="shared" si="18"/>
        <v>650</v>
      </c>
      <c r="L177" s="47"/>
      <c r="M177" s="47"/>
      <c r="N177" s="47"/>
      <c r="O177" s="47"/>
      <c r="P177" s="47"/>
      <c r="Q177" s="47"/>
      <c r="R177" s="47"/>
      <c r="S177" s="47">
        <v>650</v>
      </c>
      <c r="T177" s="85"/>
      <c r="U177" s="47"/>
      <c r="V177" s="54" t="s">
        <v>967</v>
      </c>
      <c r="W177" s="47" t="s">
        <v>387</v>
      </c>
      <c r="X177" s="47" t="s">
        <v>968</v>
      </c>
    </row>
    <row r="178" s="9" customFormat="true" ht="207" customHeight="true" spans="1:24">
      <c r="A178" s="54">
        <v>154</v>
      </c>
      <c r="B178" s="47" t="s">
        <v>963</v>
      </c>
      <c r="C178" s="47"/>
      <c r="D178" s="47" t="s">
        <v>969</v>
      </c>
      <c r="E178" s="47" t="s">
        <v>34</v>
      </c>
      <c r="F178" s="47" t="s">
        <v>970</v>
      </c>
      <c r="G178" s="47"/>
      <c r="H178" s="47" t="s">
        <v>971</v>
      </c>
      <c r="I178" s="47" t="s">
        <v>972</v>
      </c>
      <c r="J178" s="47" t="s">
        <v>385</v>
      </c>
      <c r="K178" s="77">
        <f t="shared" si="18"/>
        <v>1130</v>
      </c>
      <c r="L178" s="47"/>
      <c r="M178" s="47"/>
      <c r="N178" s="47"/>
      <c r="O178" s="47"/>
      <c r="P178" s="47"/>
      <c r="Q178" s="47"/>
      <c r="R178" s="47"/>
      <c r="S178" s="47">
        <v>1130</v>
      </c>
      <c r="T178" s="85"/>
      <c r="U178" s="47"/>
      <c r="V178" s="54" t="s">
        <v>973</v>
      </c>
      <c r="W178" s="47" t="s">
        <v>387</v>
      </c>
      <c r="X178" s="47" t="s">
        <v>974</v>
      </c>
    </row>
    <row r="179" s="9" customFormat="true" ht="125" customHeight="true" spans="1:24">
      <c r="A179" s="54">
        <v>155</v>
      </c>
      <c r="B179" s="47" t="s">
        <v>963</v>
      </c>
      <c r="C179" s="47"/>
      <c r="D179" s="47" t="s">
        <v>975</v>
      </c>
      <c r="E179" s="47" t="s">
        <v>34</v>
      </c>
      <c r="F179" s="47" t="s">
        <v>976</v>
      </c>
      <c r="G179" s="47"/>
      <c r="H179" s="47" t="s">
        <v>977</v>
      </c>
      <c r="I179" s="47" t="s">
        <v>972</v>
      </c>
      <c r="J179" s="47" t="s">
        <v>385</v>
      </c>
      <c r="K179" s="77">
        <f t="shared" si="18"/>
        <v>846</v>
      </c>
      <c r="L179" s="47"/>
      <c r="M179" s="47"/>
      <c r="N179" s="47"/>
      <c r="O179" s="47"/>
      <c r="P179" s="47"/>
      <c r="Q179" s="47"/>
      <c r="R179" s="47"/>
      <c r="S179" s="47">
        <v>846</v>
      </c>
      <c r="T179" s="85"/>
      <c r="U179" s="47"/>
      <c r="V179" s="54" t="s">
        <v>978</v>
      </c>
      <c r="W179" s="47" t="s">
        <v>387</v>
      </c>
      <c r="X179" s="47" t="s">
        <v>979</v>
      </c>
    </row>
    <row r="180" s="9" customFormat="true" ht="119" customHeight="true" spans="1:24">
      <c r="A180" s="54">
        <v>156</v>
      </c>
      <c r="B180" s="47" t="s">
        <v>963</v>
      </c>
      <c r="C180" s="47"/>
      <c r="D180" s="47" t="s">
        <v>980</v>
      </c>
      <c r="E180" s="47" t="s">
        <v>44</v>
      </c>
      <c r="F180" s="182" t="s">
        <v>981</v>
      </c>
      <c r="G180" s="47"/>
      <c r="H180" s="47" t="s">
        <v>144</v>
      </c>
      <c r="I180" s="47" t="s">
        <v>982</v>
      </c>
      <c r="J180" s="47" t="s">
        <v>385</v>
      </c>
      <c r="K180" s="77">
        <f t="shared" si="18"/>
        <v>140</v>
      </c>
      <c r="L180" s="54">
        <v>140</v>
      </c>
      <c r="M180" s="47"/>
      <c r="N180" s="47"/>
      <c r="O180" s="47"/>
      <c r="P180" s="47"/>
      <c r="Q180" s="47"/>
      <c r="R180" s="47"/>
      <c r="S180" s="47"/>
      <c r="T180" s="47"/>
      <c r="U180" s="47"/>
      <c r="V180" s="54" t="s">
        <v>967</v>
      </c>
      <c r="W180" s="47" t="s">
        <v>387</v>
      </c>
      <c r="X180" s="47" t="s">
        <v>979</v>
      </c>
    </row>
    <row r="181" s="17" customFormat="true" ht="117" customHeight="true" spans="1:24">
      <c r="A181" s="54">
        <v>157</v>
      </c>
      <c r="B181" s="47" t="s">
        <v>963</v>
      </c>
      <c r="C181" s="47"/>
      <c r="D181" s="47" t="s">
        <v>983</v>
      </c>
      <c r="E181" s="47" t="s">
        <v>44</v>
      </c>
      <c r="F181" s="47" t="s">
        <v>984</v>
      </c>
      <c r="G181" s="134"/>
      <c r="H181" s="47" t="s">
        <v>144</v>
      </c>
      <c r="I181" s="47" t="s">
        <v>985</v>
      </c>
      <c r="J181" s="47" t="s">
        <v>385</v>
      </c>
      <c r="K181" s="77">
        <f t="shared" si="18"/>
        <v>12</v>
      </c>
      <c r="L181" s="54">
        <v>12</v>
      </c>
      <c r="M181" s="189"/>
      <c r="N181" s="189"/>
      <c r="O181" s="189"/>
      <c r="P181" s="189"/>
      <c r="Q181" s="189"/>
      <c r="R181" s="189"/>
      <c r="S181" s="189"/>
      <c r="T181" s="189"/>
      <c r="U181" s="134"/>
      <c r="V181" s="54" t="s">
        <v>967</v>
      </c>
      <c r="W181" s="47" t="s">
        <v>387</v>
      </c>
      <c r="X181" s="47" t="s">
        <v>979</v>
      </c>
    </row>
    <row r="182" s="11" customFormat="true" ht="55" customHeight="true" spans="1:24">
      <c r="A182" s="171" t="s">
        <v>394</v>
      </c>
      <c r="B182" s="172" t="s">
        <v>986</v>
      </c>
      <c r="C182" s="173"/>
      <c r="D182" s="123"/>
      <c r="E182" s="123"/>
      <c r="F182" s="123"/>
      <c r="G182" s="183"/>
      <c r="H182" s="183"/>
      <c r="I182" s="183"/>
      <c r="J182" s="183"/>
      <c r="K182" s="187">
        <f t="shared" si="18"/>
        <v>460</v>
      </c>
      <c r="L182" s="171">
        <f t="shared" ref="L182:U182" si="24">SUM(L183:L184)</f>
        <v>0</v>
      </c>
      <c r="M182" s="171">
        <f t="shared" si="24"/>
        <v>0</v>
      </c>
      <c r="N182" s="171">
        <f t="shared" si="24"/>
        <v>0</v>
      </c>
      <c r="O182" s="171">
        <f t="shared" si="24"/>
        <v>0</v>
      </c>
      <c r="P182" s="171">
        <f t="shared" si="24"/>
        <v>0</v>
      </c>
      <c r="Q182" s="171">
        <f t="shared" si="24"/>
        <v>0</v>
      </c>
      <c r="R182" s="171">
        <f>SUM(R183:R185)</f>
        <v>460</v>
      </c>
      <c r="S182" s="171">
        <f t="shared" si="24"/>
        <v>0</v>
      </c>
      <c r="T182" s="171">
        <f t="shared" si="24"/>
        <v>0</v>
      </c>
      <c r="U182" s="171">
        <f t="shared" si="24"/>
        <v>0</v>
      </c>
      <c r="V182" s="192"/>
      <c r="W182" s="134"/>
      <c r="X182" s="134"/>
    </row>
    <row r="183" s="18" customFormat="true" ht="243" customHeight="true" spans="1:24">
      <c r="A183" s="54">
        <v>158</v>
      </c>
      <c r="B183" s="59" t="s">
        <v>987</v>
      </c>
      <c r="C183" s="101"/>
      <c r="D183" s="54" t="s">
        <v>988</v>
      </c>
      <c r="E183" s="54" t="s">
        <v>34</v>
      </c>
      <c r="F183" s="47" t="s">
        <v>989</v>
      </c>
      <c r="H183" s="54" t="s">
        <v>990</v>
      </c>
      <c r="I183" s="54" t="s">
        <v>345</v>
      </c>
      <c r="J183" s="54" t="s">
        <v>990</v>
      </c>
      <c r="K183" s="77">
        <f t="shared" si="18"/>
        <v>210</v>
      </c>
      <c r="L183" s="54"/>
      <c r="M183" s="54"/>
      <c r="N183" s="54"/>
      <c r="O183" s="54"/>
      <c r="P183" s="54"/>
      <c r="Q183" s="54"/>
      <c r="R183" s="54">
        <v>210</v>
      </c>
      <c r="S183" s="134"/>
      <c r="T183" s="134"/>
      <c r="U183" s="134"/>
      <c r="V183" s="97" t="s">
        <v>991</v>
      </c>
      <c r="X183" s="47" t="s">
        <v>992</v>
      </c>
    </row>
    <row r="184" s="19" customFormat="true" ht="258" customHeight="true" spans="1:24">
      <c r="A184" s="158">
        <v>159</v>
      </c>
      <c r="B184" s="174" t="s">
        <v>987</v>
      </c>
      <c r="C184" s="109"/>
      <c r="D184" s="158" t="s">
        <v>993</v>
      </c>
      <c r="E184" s="158" t="s">
        <v>34</v>
      </c>
      <c r="F184" s="109" t="s">
        <v>994</v>
      </c>
      <c r="G184" s="184"/>
      <c r="H184" s="158" t="s">
        <v>990</v>
      </c>
      <c r="I184" s="158" t="s">
        <v>345</v>
      </c>
      <c r="J184" s="158" t="s">
        <v>990</v>
      </c>
      <c r="K184" s="149">
        <f t="shared" si="18"/>
        <v>150</v>
      </c>
      <c r="L184" s="158"/>
      <c r="M184" s="158"/>
      <c r="N184" s="158"/>
      <c r="O184" s="158"/>
      <c r="P184" s="158"/>
      <c r="Q184" s="158"/>
      <c r="R184" s="158">
        <v>150</v>
      </c>
      <c r="S184" s="190"/>
      <c r="T184" s="190"/>
      <c r="U184" s="190"/>
      <c r="V184" s="97" t="s">
        <v>995</v>
      </c>
      <c r="X184" s="47" t="s">
        <v>996</v>
      </c>
    </row>
    <row r="185" s="19" customFormat="true" ht="189" customHeight="true" spans="1:24">
      <c r="A185" s="54">
        <v>160</v>
      </c>
      <c r="B185" s="59" t="s">
        <v>997</v>
      </c>
      <c r="C185" s="47"/>
      <c r="D185" s="54" t="s">
        <v>998</v>
      </c>
      <c r="E185" s="54" t="s">
        <v>34</v>
      </c>
      <c r="F185" s="47" t="s">
        <v>999</v>
      </c>
      <c r="G185" s="18"/>
      <c r="H185" s="54" t="s">
        <v>333</v>
      </c>
      <c r="I185" s="54" t="s">
        <v>345</v>
      </c>
      <c r="J185" s="54" t="s">
        <v>1000</v>
      </c>
      <c r="K185" s="77">
        <f t="shared" si="18"/>
        <v>100</v>
      </c>
      <c r="L185" s="97"/>
      <c r="M185" s="97"/>
      <c r="N185" s="97"/>
      <c r="O185" s="97"/>
      <c r="P185" s="97"/>
      <c r="Q185" s="97"/>
      <c r="R185" s="97">
        <v>100</v>
      </c>
      <c r="S185" s="191"/>
      <c r="T185" s="191"/>
      <c r="U185" s="191"/>
      <c r="V185" s="97" t="s">
        <v>1001</v>
      </c>
      <c r="W185" s="47"/>
      <c r="X185" s="47" t="s">
        <v>1002</v>
      </c>
    </row>
    <row r="186" s="10" customFormat="true" ht="60" customHeight="true" spans="1:24">
      <c r="A186" s="175" t="s">
        <v>1003</v>
      </c>
      <c r="B186" s="176" t="s">
        <v>1004</v>
      </c>
      <c r="C186" s="177"/>
      <c r="D186" s="178"/>
      <c r="E186" s="185"/>
      <c r="F186" s="185"/>
      <c r="G186" s="132"/>
      <c r="H186" s="185"/>
      <c r="I186" s="185"/>
      <c r="J186" s="185"/>
      <c r="K186" s="82">
        <f t="shared" si="18"/>
        <v>600</v>
      </c>
      <c r="L186" s="185"/>
      <c r="M186" s="185"/>
      <c r="N186" s="185"/>
      <c r="O186" s="185"/>
      <c r="P186" s="185"/>
      <c r="Q186" s="185"/>
      <c r="R186" s="185">
        <v>600</v>
      </c>
      <c r="S186" s="185"/>
      <c r="T186" s="185"/>
      <c r="U186" s="185"/>
      <c r="V186" s="193"/>
      <c r="W186" s="47"/>
      <c r="X186" s="44"/>
    </row>
    <row r="187" s="5" customFormat="true" ht="178" customHeight="true" spans="1:25">
      <c r="A187" s="54">
        <v>161</v>
      </c>
      <c r="B187" s="45" t="s">
        <v>1004</v>
      </c>
      <c r="C187" s="45" t="s">
        <v>1004</v>
      </c>
      <c r="D187" s="45" t="s">
        <v>1005</v>
      </c>
      <c r="E187" s="47" t="s">
        <v>34</v>
      </c>
      <c r="F187" s="47" t="s">
        <v>1006</v>
      </c>
      <c r="G187" s="47"/>
      <c r="H187" s="45" t="s">
        <v>1007</v>
      </c>
      <c r="I187" s="47" t="s">
        <v>265</v>
      </c>
      <c r="J187" s="47" t="s">
        <v>1008</v>
      </c>
      <c r="K187" s="77">
        <f t="shared" si="18"/>
        <v>600</v>
      </c>
      <c r="L187" s="47"/>
      <c r="N187" s="47"/>
      <c r="P187" s="47"/>
      <c r="Q187" s="47"/>
      <c r="R187" s="62">
        <v>600</v>
      </c>
      <c r="S187" s="47"/>
      <c r="T187" s="47"/>
      <c r="U187" s="47"/>
      <c r="V187" s="54" t="s">
        <v>1009</v>
      </c>
      <c r="W187" s="47" t="s">
        <v>1010</v>
      </c>
      <c r="X187" s="47" t="s">
        <v>1011</v>
      </c>
      <c r="Y187" s="85"/>
    </row>
    <row r="188" s="10" customFormat="true" ht="60" customHeight="true" spans="1:24">
      <c r="A188" s="179" t="s">
        <v>1012</v>
      </c>
      <c r="B188" s="180" t="s">
        <v>1013</v>
      </c>
      <c r="C188" s="180"/>
      <c r="D188" s="180"/>
      <c r="E188" s="132"/>
      <c r="F188" s="132"/>
      <c r="G188" s="132"/>
      <c r="H188" s="132"/>
      <c r="I188" s="132"/>
      <c r="J188" s="132"/>
      <c r="K188" s="82">
        <f t="shared" si="18"/>
        <v>75</v>
      </c>
      <c r="L188" s="132">
        <v>75</v>
      </c>
      <c r="M188" s="132"/>
      <c r="N188" s="132"/>
      <c r="O188" s="132"/>
      <c r="P188" s="132"/>
      <c r="Q188" s="132"/>
      <c r="R188" s="132"/>
      <c r="S188" s="132"/>
      <c r="T188" s="132"/>
      <c r="U188" s="132"/>
      <c r="V188" s="145"/>
      <c r="W188" s="194"/>
      <c r="X188" s="195"/>
    </row>
    <row r="189" s="5" customFormat="true" ht="248" customHeight="true" spans="1:24">
      <c r="A189" s="83">
        <v>162</v>
      </c>
      <c r="B189" s="47" t="s">
        <v>1013</v>
      </c>
      <c r="C189" s="55" t="s">
        <v>1014</v>
      </c>
      <c r="D189" s="47" t="s">
        <v>1014</v>
      </c>
      <c r="E189" s="47" t="s">
        <v>34</v>
      </c>
      <c r="F189" s="47" t="s">
        <v>1015</v>
      </c>
      <c r="G189" s="47"/>
      <c r="H189" s="47" t="s">
        <v>1016</v>
      </c>
      <c r="I189" s="128" t="s">
        <v>38</v>
      </c>
      <c r="J189" s="47" t="s">
        <v>1017</v>
      </c>
      <c r="K189" s="77">
        <f t="shared" si="18"/>
        <v>75</v>
      </c>
      <c r="L189" s="83">
        <v>75</v>
      </c>
      <c r="M189" s="62"/>
      <c r="N189" s="62"/>
      <c r="O189" s="62"/>
      <c r="P189" s="62"/>
      <c r="Q189" s="62"/>
      <c r="R189" s="62"/>
      <c r="S189" s="62"/>
      <c r="T189" s="62"/>
      <c r="U189" s="62"/>
      <c r="V189" s="54" t="s">
        <v>1018</v>
      </c>
      <c r="W189" s="47" t="s">
        <v>1019</v>
      </c>
      <c r="X189" s="47" t="s">
        <v>1020</v>
      </c>
    </row>
    <row r="190" s="20" customFormat="true" ht="18.75" spans="1:23">
      <c r="A190" s="21"/>
      <c r="B190" s="22"/>
      <c r="C190" s="23"/>
      <c r="D190" s="24"/>
      <c r="E190" s="25"/>
      <c r="F190" s="26"/>
      <c r="G190" s="24"/>
      <c r="H190" s="26"/>
      <c r="I190" s="25"/>
      <c r="J190" s="25"/>
      <c r="K190" s="188"/>
      <c r="L190" s="27"/>
      <c r="M190" s="25"/>
      <c r="N190" s="25"/>
      <c r="O190" s="25"/>
      <c r="P190" s="25"/>
      <c r="Q190" s="25"/>
      <c r="R190" s="25"/>
      <c r="S190" s="25"/>
      <c r="T190" s="25"/>
      <c r="U190" s="25"/>
      <c r="V190" s="27"/>
      <c r="W190" s="28"/>
    </row>
    <row r="191" s="20" customFormat="true" ht="18.75" spans="1:23">
      <c r="A191" s="21"/>
      <c r="B191" s="22"/>
      <c r="C191" s="23"/>
      <c r="D191" s="24"/>
      <c r="E191" s="25"/>
      <c r="F191" s="26"/>
      <c r="G191" s="24"/>
      <c r="H191" s="26"/>
      <c r="I191" s="25"/>
      <c r="J191" s="25"/>
      <c r="K191" s="188"/>
      <c r="L191" s="27"/>
      <c r="M191" s="25"/>
      <c r="N191" s="25"/>
      <c r="O191" s="25"/>
      <c r="P191" s="25"/>
      <c r="Q191" s="25"/>
      <c r="R191" s="25"/>
      <c r="S191" s="25"/>
      <c r="T191" s="25"/>
      <c r="U191" s="25"/>
      <c r="V191" s="27"/>
      <c r="W191" s="28"/>
    </row>
    <row r="192" s="20" customFormat="true" spans="1:23">
      <c r="A192" s="21"/>
      <c r="B192" s="22"/>
      <c r="C192" s="23"/>
      <c r="D192" s="24"/>
      <c r="E192" s="25"/>
      <c r="F192" s="26"/>
      <c r="G192" s="24"/>
      <c r="H192" s="26"/>
      <c r="I192" s="25"/>
      <c r="J192" s="25"/>
      <c r="K192" s="24"/>
      <c r="L192" s="27"/>
      <c r="M192" s="25"/>
      <c r="N192" s="25"/>
      <c r="O192" s="25"/>
      <c r="P192" s="25"/>
      <c r="Q192" s="25"/>
      <c r="R192" s="25"/>
      <c r="S192" s="25"/>
      <c r="T192" s="25"/>
      <c r="U192" s="25"/>
      <c r="V192" s="27"/>
      <c r="W192" s="28"/>
    </row>
    <row r="193" s="20" customFormat="true" spans="1:23">
      <c r="A193" s="21"/>
      <c r="B193" s="22"/>
      <c r="C193" s="23"/>
      <c r="D193" s="24"/>
      <c r="E193" s="25"/>
      <c r="F193" s="26"/>
      <c r="G193" s="24"/>
      <c r="H193" s="26"/>
      <c r="I193" s="25"/>
      <c r="J193" s="25"/>
      <c r="K193" s="24"/>
      <c r="L193" s="27"/>
      <c r="M193" s="25"/>
      <c r="N193" s="25"/>
      <c r="O193" s="25"/>
      <c r="P193" s="25"/>
      <c r="Q193" s="25"/>
      <c r="R193" s="25"/>
      <c r="S193" s="25"/>
      <c r="T193" s="25"/>
      <c r="U193" s="25"/>
      <c r="V193" s="27"/>
      <c r="W193" s="28"/>
    </row>
    <row r="194" s="20" customFormat="true" spans="1:23">
      <c r="A194" s="21"/>
      <c r="B194" s="22"/>
      <c r="C194" s="23"/>
      <c r="D194" s="24"/>
      <c r="E194" s="25"/>
      <c r="F194" s="26"/>
      <c r="G194" s="24"/>
      <c r="H194" s="26"/>
      <c r="I194" s="25"/>
      <c r="J194" s="25"/>
      <c r="K194" s="24"/>
      <c r="L194" s="27"/>
      <c r="M194" s="25"/>
      <c r="N194" s="25"/>
      <c r="O194" s="25"/>
      <c r="P194" s="25"/>
      <c r="Q194" s="25"/>
      <c r="R194" s="25"/>
      <c r="S194" s="25"/>
      <c r="T194" s="25"/>
      <c r="U194" s="25"/>
      <c r="V194" s="27"/>
      <c r="W194" s="28"/>
    </row>
    <row r="195" s="20" customFormat="true" spans="1:23">
      <c r="A195" s="21"/>
      <c r="B195" s="22"/>
      <c r="C195" s="23"/>
      <c r="D195" s="24"/>
      <c r="E195" s="25"/>
      <c r="F195" s="26"/>
      <c r="G195" s="24"/>
      <c r="H195" s="26"/>
      <c r="I195" s="25"/>
      <c r="J195" s="25"/>
      <c r="K195" s="24"/>
      <c r="L195" s="27"/>
      <c r="M195" s="25"/>
      <c r="N195" s="25"/>
      <c r="O195" s="25"/>
      <c r="P195" s="25"/>
      <c r="Q195" s="25"/>
      <c r="R195" s="25"/>
      <c r="S195" s="25"/>
      <c r="T195" s="25"/>
      <c r="U195" s="25"/>
      <c r="V195" s="27"/>
      <c r="W195" s="28"/>
    </row>
    <row r="196" s="20" customFormat="true" spans="1:23">
      <c r="A196" s="21"/>
      <c r="B196" s="22"/>
      <c r="C196" s="23"/>
      <c r="D196" s="24"/>
      <c r="E196" s="25"/>
      <c r="F196" s="26"/>
      <c r="G196" s="24"/>
      <c r="H196" s="26"/>
      <c r="I196" s="25"/>
      <c r="J196" s="25"/>
      <c r="K196" s="24"/>
      <c r="L196" s="27"/>
      <c r="M196" s="25"/>
      <c r="N196" s="25"/>
      <c r="O196" s="25"/>
      <c r="P196" s="25"/>
      <c r="Q196" s="25"/>
      <c r="R196" s="25"/>
      <c r="S196" s="25"/>
      <c r="T196" s="25"/>
      <c r="U196" s="25"/>
      <c r="V196" s="27"/>
      <c r="W196" s="28"/>
    </row>
    <row r="197" s="20" customFormat="true" spans="1:23">
      <c r="A197" s="21"/>
      <c r="B197" s="22"/>
      <c r="C197" s="23"/>
      <c r="D197" s="24"/>
      <c r="E197" s="25"/>
      <c r="F197" s="26"/>
      <c r="G197" s="24"/>
      <c r="H197" s="26"/>
      <c r="I197" s="25"/>
      <c r="J197" s="25"/>
      <c r="K197" s="24"/>
      <c r="L197" s="27"/>
      <c r="M197" s="25"/>
      <c r="N197" s="25"/>
      <c r="O197" s="25"/>
      <c r="P197" s="25"/>
      <c r="Q197" s="25"/>
      <c r="R197" s="25"/>
      <c r="S197" s="25"/>
      <c r="T197" s="25"/>
      <c r="U197" s="25"/>
      <c r="V197" s="27"/>
      <c r="W197" s="28"/>
    </row>
    <row r="198" s="20" customFormat="true" spans="1:23">
      <c r="A198" s="21"/>
      <c r="B198" s="22"/>
      <c r="C198" s="23"/>
      <c r="D198" s="24"/>
      <c r="E198" s="25"/>
      <c r="F198" s="26"/>
      <c r="G198" s="24"/>
      <c r="H198" s="26"/>
      <c r="I198" s="25"/>
      <c r="J198" s="25"/>
      <c r="K198" s="24"/>
      <c r="L198" s="27"/>
      <c r="M198" s="25"/>
      <c r="N198" s="25"/>
      <c r="O198" s="25"/>
      <c r="P198" s="25"/>
      <c r="Q198" s="25"/>
      <c r="R198" s="25"/>
      <c r="S198" s="25"/>
      <c r="T198" s="25"/>
      <c r="U198" s="25"/>
      <c r="V198" s="27"/>
      <c r="W198" s="28"/>
    </row>
    <row r="199" s="20" customFormat="true" spans="1:23">
      <c r="A199" s="21"/>
      <c r="B199" s="22"/>
      <c r="C199" s="23"/>
      <c r="D199" s="24"/>
      <c r="E199" s="25"/>
      <c r="F199" s="26"/>
      <c r="G199" s="24"/>
      <c r="H199" s="26"/>
      <c r="I199" s="25"/>
      <c r="J199" s="25"/>
      <c r="K199" s="24"/>
      <c r="L199" s="27"/>
      <c r="M199" s="25"/>
      <c r="N199" s="25"/>
      <c r="O199" s="25"/>
      <c r="P199" s="25"/>
      <c r="Q199" s="25"/>
      <c r="R199" s="25"/>
      <c r="S199" s="25"/>
      <c r="T199" s="25"/>
      <c r="U199" s="25"/>
      <c r="V199" s="27"/>
      <c r="W199" s="28"/>
    </row>
    <row r="200" s="20" customFormat="true" spans="1:23">
      <c r="A200" s="21"/>
      <c r="B200" s="22"/>
      <c r="C200" s="23"/>
      <c r="D200" s="24"/>
      <c r="E200" s="25"/>
      <c r="F200" s="26"/>
      <c r="G200" s="24"/>
      <c r="H200" s="26"/>
      <c r="I200" s="25"/>
      <c r="J200" s="25"/>
      <c r="K200" s="24"/>
      <c r="L200" s="27"/>
      <c r="M200" s="25"/>
      <c r="N200" s="25"/>
      <c r="O200" s="25"/>
      <c r="P200" s="25"/>
      <c r="Q200" s="25"/>
      <c r="R200" s="25"/>
      <c r="S200" s="25"/>
      <c r="T200" s="25"/>
      <c r="U200" s="25"/>
      <c r="V200" s="27"/>
      <c r="W200" s="28"/>
    </row>
    <row r="201" s="20" customFormat="true" spans="1:23">
      <c r="A201" s="21"/>
      <c r="B201" s="22"/>
      <c r="C201" s="23"/>
      <c r="D201" s="24"/>
      <c r="E201" s="25"/>
      <c r="F201" s="26"/>
      <c r="G201" s="24"/>
      <c r="H201" s="26"/>
      <c r="I201" s="25"/>
      <c r="J201" s="25"/>
      <c r="K201" s="24"/>
      <c r="L201" s="27"/>
      <c r="M201" s="25"/>
      <c r="N201" s="25"/>
      <c r="O201" s="25"/>
      <c r="P201" s="25"/>
      <c r="Q201" s="25"/>
      <c r="R201" s="25"/>
      <c r="S201" s="25"/>
      <c r="T201" s="25"/>
      <c r="U201" s="25"/>
      <c r="V201" s="27"/>
      <c r="W201" s="28"/>
    </row>
    <row r="202" s="20" customFormat="true" spans="1:23">
      <c r="A202" s="21"/>
      <c r="B202" s="22"/>
      <c r="C202" s="23"/>
      <c r="D202" s="24"/>
      <c r="E202" s="25"/>
      <c r="F202" s="26"/>
      <c r="G202" s="24"/>
      <c r="H202" s="26"/>
      <c r="I202" s="25"/>
      <c r="J202" s="25"/>
      <c r="K202" s="24"/>
      <c r="L202" s="27"/>
      <c r="M202" s="25"/>
      <c r="N202" s="25"/>
      <c r="O202" s="25"/>
      <c r="P202" s="25"/>
      <c r="Q202" s="25"/>
      <c r="R202" s="25"/>
      <c r="S202" s="25"/>
      <c r="T202" s="25"/>
      <c r="U202" s="25"/>
      <c r="V202" s="27"/>
      <c r="W202" s="28"/>
    </row>
    <row r="203" s="20" customFormat="true" spans="1:23">
      <c r="A203" s="21"/>
      <c r="B203" s="22"/>
      <c r="C203" s="23"/>
      <c r="D203" s="24"/>
      <c r="E203" s="25"/>
      <c r="F203" s="26"/>
      <c r="G203" s="24"/>
      <c r="H203" s="26"/>
      <c r="I203" s="25"/>
      <c r="J203" s="25"/>
      <c r="K203" s="24"/>
      <c r="L203" s="27"/>
      <c r="M203" s="25"/>
      <c r="N203" s="25"/>
      <c r="O203" s="25"/>
      <c r="P203" s="25"/>
      <c r="Q203" s="25"/>
      <c r="R203" s="25"/>
      <c r="S203" s="25"/>
      <c r="T203" s="25"/>
      <c r="U203" s="25"/>
      <c r="V203" s="27"/>
      <c r="W203" s="28"/>
    </row>
    <row r="204" s="20" customFormat="true" spans="1:23">
      <c r="A204" s="21"/>
      <c r="B204" s="22"/>
      <c r="C204" s="23"/>
      <c r="D204" s="24"/>
      <c r="E204" s="25"/>
      <c r="F204" s="26"/>
      <c r="G204" s="24"/>
      <c r="H204" s="26"/>
      <c r="I204" s="25"/>
      <c r="J204" s="25"/>
      <c r="K204" s="24"/>
      <c r="L204" s="27"/>
      <c r="M204" s="25"/>
      <c r="N204" s="25"/>
      <c r="O204" s="25"/>
      <c r="P204" s="25"/>
      <c r="Q204" s="25"/>
      <c r="R204" s="25"/>
      <c r="S204" s="25"/>
      <c r="T204" s="25"/>
      <c r="U204" s="25"/>
      <c r="V204" s="27"/>
      <c r="W204" s="28"/>
    </row>
    <row r="205" s="20" customFormat="true" spans="1:23">
      <c r="A205" s="21"/>
      <c r="B205" s="22"/>
      <c r="C205" s="23"/>
      <c r="D205" s="24"/>
      <c r="E205" s="25"/>
      <c r="F205" s="26"/>
      <c r="G205" s="24"/>
      <c r="H205" s="26"/>
      <c r="I205" s="25"/>
      <c r="J205" s="25"/>
      <c r="K205" s="24"/>
      <c r="L205" s="27"/>
      <c r="M205" s="25"/>
      <c r="N205" s="25"/>
      <c r="O205" s="25"/>
      <c r="P205" s="25"/>
      <c r="Q205" s="25"/>
      <c r="R205" s="25"/>
      <c r="S205" s="25"/>
      <c r="T205" s="25"/>
      <c r="U205" s="25"/>
      <c r="V205" s="27"/>
      <c r="W205" s="28"/>
    </row>
    <row r="206" s="20" customFormat="true" spans="1:23">
      <c r="A206" s="21"/>
      <c r="B206" s="22"/>
      <c r="C206" s="23"/>
      <c r="D206" s="24"/>
      <c r="E206" s="25"/>
      <c r="F206" s="26"/>
      <c r="G206" s="24"/>
      <c r="H206" s="26"/>
      <c r="I206" s="25"/>
      <c r="J206" s="25"/>
      <c r="K206" s="24"/>
      <c r="L206" s="27"/>
      <c r="M206" s="25"/>
      <c r="N206" s="25"/>
      <c r="O206" s="25"/>
      <c r="P206" s="25"/>
      <c r="Q206" s="25"/>
      <c r="R206" s="25"/>
      <c r="S206" s="25"/>
      <c r="T206" s="25"/>
      <c r="U206" s="25"/>
      <c r="V206" s="27"/>
      <c r="W206" s="28"/>
    </row>
    <row r="207" s="20" customFormat="true" spans="1:23">
      <c r="A207" s="21"/>
      <c r="B207" s="22"/>
      <c r="C207" s="23"/>
      <c r="D207" s="24"/>
      <c r="E207" s="25"/>
      <c r="F207" s="26"/>
      <c r="G207" s="24"/>
      <c r="H207" s="26"/>
      <c r="I207" s="25"/>
      <c r="J207" s="25"/>
      <c r="K207" s="24"/>
      <c r="L207" s="27"/>
      <c r="M207" s="25"/>
      <c r="N207" s="25"/>
      <c r="O207" s="25"/>
      <c r="P207" s="25"/>
      <c r="Q207" s="25"/>
      <c r="R207" s="25"/>
      <c r="S207" s="25"/>
      <c r="T207" s="25"/>
      <c r="U207" s="25"/>
      <c r="V207" s="27"/>
      <c r="W207" s="28"/>
    </row>
    <row r="208" s="20" customFormat="true" spans="1:23">
      <c r="A208" s="21"/>
      <c r="B208" s="22"/>
      <c r="C208" s="23"/>
      <c r="D208" s="24"/>
      <c r="E208" s="25"/>
      <c r="F208" s="26"/>
      <c r="G208" s="24"/>
      <c r="H208" s="26"/>
      <c r="I208" s="25"/>
      <c r="J208" s="25"/>
      <c r="K208" s="24"/>
      <c r="L208" s="27"/>
      <c r="M208" s="25"/>
      <c r="N208" s="25"/>
      <c r="O208" s="25"/>
      <c r="P208" s="25"/>
      <c r="Q208" s="25"/>
      <c r="R208" s="25"/>
      <c r="S208" s="25"/>
      <c r="T208" s="25"/>
      <c r="U208" s="25"/>
      <c r="V208" s="27"/>
      <c r="W208" s="28"/>
    </row>
    <row r="209" s="20" customFormat="true" spans="1:23">
      <c r="A209" s="21"/>
      <c r="B209" s="22"/>
      <c r="C209" s="23"/>
      <c r="D209" s="24"/>
      <c r="E209" s="25"/>
      <c r="F209" s="26"/>
      <c r="G209" s="24"/>
      <c r="H209" s="26"/>
      <c r="I209" s="25"/>
      <c r="J209" s="25"/>
      <c r="K209" s="24"/>
      <c r="L209" s="27"/>
      <c r="M209" s="25"/>
      <c r="N209" s="25"/>
      <c r="O209" s="25"/>
      <c r="P209" s="25"/>
      <c r="Q209" s="25"/>
      <c r="R209" s="25"/>
      <c r="S209" s="25"/>
      <c r="T209" s="25"/>
      <c r="U209" s="25"/>
      <c r="V209" s="27"/>
      <c r="W209" s="28"/>
    </row>
    <row r="210" s="20" customFormat="true" spans="1:23">
      <c r="A210" s="21"/>
      <c r="B210" s="22"/>
      <c r="C210" s="23"/>
      <c r="D210" s="24"/>
      <c r="E210" s="25"/>
      <c r="F210" s="26"/>
      <c r="G210" s="24"/>
      <c r="H210" s="26"/>
      <c r="I210" s="25"/>
      <c r="J210" s="25"/>
      <c r="K210" s="24"/>
      <c r="L210" s="27"/>
      <c r="M210" s="25"/>
      <c r="N210" s="25"/>
      <c r="O210" s="25"/>
      <c r="P210" s="25"/>
      <c r="Q210" s="25"/>
      <c r="R210" s="25"/>
      <c r="S210" s="25"/>
      <c r="T210" s="25"/>
      <c r="U210" s="25"/>
      <c r="V210" s="27"/>
      <c r="W210" s="28"/>
    </row>
    <row r="211" s="20" customFormat="true" spans="1:23">
      <c r="A211" s="21"/>
      <c r="B211" s="22"/>
      <c r="C211" s="23"/>
      <c r="D211" s="24"/>
      <c r="E211" s="25"/>
      <c r="F211" s="26"/>
      <c r="G211" s="24"/>
      <c r="H211" s="26"/>
      <c r="I211" s="25"/>
      <c r="J211" s="25"/>
      <c r="K211" s="24"/>
      <c r="L211" s="27"/>
      <c r="M211" s="25"/>
      <c r="N211" s="25"/>
      <c r="O211" s="25"/>
      <c r="P211" s="25"/>
      <c r="Q211" s="25"/>
      <c r="R211" s="25"/>
      <c r="S211" s="25"/>
      <c r="T211" s="25"/>
      <c r="U211" s="25"/>
      <c r="V211" s="27"/>
      <c r="W211" s="28"/>
    </row>
    <row r="212" s="20" customFormat="true" spans="1:23">
      <c r="A212" s="21"/>
      <c r="B212" s="22"/>
      <c r="C212" s="23"/>
      <c r="D212" s="24"/>
      <c r="E212" s="25"/>
      <c r="F212" s="26"/>
      <c r="G212" s="24"/>
      <c r="H212" s="26"/>
      <c r="I212" s="25"/>
      <c r="J212" s="25"/>
      <c r="K212" s="24"/>
      <c r="L212" s="27"/>
      <c r="M212" s="25"/>
      <c r="N212" s="25"/>
      <c r="O212" s="25"/>
      <c r="P212" s="25"/>
      <c r="Q212" s="25"/>
      <c r="R212" s="25"/>
      <c r="S212" s="25"/>
      <c r="T212" s="25"/>
      <c r="U212" s="25"/>
      <c r="V212" s="27"/>
      <c r="W212" s="28"/>
    </row>
    <row r="213" s="20" customFormat="true" spans="1:23">
      <c r="A213" s="21"/>
      <c r="B213" s="22"/>
      <c r="C213" s="23"/>
      <c r="D213" s="24"/>
      <c r="E213" s="25"/>
      <c r="F213" s="26"/>
      <c r="G213" s="24"/>
      <c r="H213" s="26"/>
      <c r="I213" s="25"/>
      <c r="J213" s="25"/>
      <c r="K213" s="24"/>
      <c r="L213" s="27"/>
      <c r="M213" s="25"/>
      <c r="N213" s="25"/>
      <c r="O213" s="25"/>
      <c r="P213" s="25"/>
      <c r="Q213" s="25"/>
      <c r="R213" s="25"/>
      <c r="S213" s="25"/>
      <c r="T213" s="25"/>
      <c r="U213" s="25"/>
      <c r="V213" s="27"/>
      <c r="W213" s="28"/>
    </row>
    <row r="214" s="20" customFormat="true" spans="1:23">
      <c r="A214" s="21"/>
      <c r="B214" s="22"/>
      <c r="C214" s="23"/>
      <c r="D214" s="24"/>
      <c r="E214" s="25"/>
      <c r="F214" s="26"/>
      <c r="G214" s="24"/>
      <c r="H214" s="26"/>
      <c r="I214" s="25"/>
      <c r="J214" s="25"/>
      <c r="K214" s="24"/>
      <c r="L214" s="27"/>
      <c r="M214" s="25"/>
      <c r="N214" s="25"/>
      <c r="O214" s="25"/>
      <c r="P214" s="25"/>
      <c r="Q214" s="25"/>
      <c r="R214" s="25"/>
      <c r="S214" s="25"/>
      <c r="T214" s="25"/>
      <c r="U214" s="25"/>
      <c r="V214" s="27"/>
      <c r="W214" s="28"/>
    </row>
    <row r="215" s="20" customFormat="true" spans="1:23">
      <c r="A215" s="21"/>
      <c r="B215" s="22"/>
      <c r="C215" s="23"/>
      <c r="D215" s="24"/>
      <c r="E215" s="25"/>
      <c r="F215" s="26"/>
      <c r="G215" s="24"/>
      <c r="H215" s="26"/>
      <c r="I215" s="25"/>
      <c r="J215" s="25"/>
      <c r="K215" s="24"/>
      <c r="L215" s="27"/>
      <c r="M215" s="25"/>
      <c r="N215" s="25"/>
      <c r="O215" s="25"/>
      <c r="P215" s="25"/>
      <c r="Q215" s="25"/>
      <c r="R215" s="25"/>
      <c r="S215" s="25"/>
      <c r="T215" s="25"/>
      <c r="U215" s="25"/>
      <c r="V215" s="27"/>
      <c r="W215" s="28"/>
    </row>
    <row r="216" s="20" customFormat="true" spans="1:23">
      <c r="A216" s="21"/>
      <c r="B216" s="22"/>
      <c r="C216" s="23"/>
      <c r="D216" s="24"/>
      <c r="E216" s="25"/>
      <c r="F216" s="26"/>
      <c r="G216" s="24"/>
      <c r="H216" s="26"/>
      <c r="I216" s="25"/>
      <c r="J216" s="25"/>
      <c r="K216" s="24"/>
      <c r="L216" s="27"/>
      <c r="M216" s="25"/>
      <c r="N216" s="25"/>
      <c r="O216" s="25"/>
      <c r="P216" s="25"/>
      <c r="Q216" s="25"/>
      <c r="R216" s="25"/>
      <c r="S216" s="25"/>
      <c r="T216" s="25"/>
      <c r="U216" s="25"/>
      <c r="V216" s="27"/>
      <c r="W216" s="28"/>
    </row>
    <row r="217" s="20" customFormat="true" spans="1:23">
      <c r="A217" s="21"/>
      <c r="B217" s="22"/>
      <c r="C217" s="23"/>
      <c r="D217" s="24"/>
      <c r="E217" s="25"/>
      <c r="F217" s="26"/>
      <c r="G217" s="24"/>
      <c r="H217" s="26"/>
      <c r="I217" s="25"/>
      <c r="J217" s="25"/>
      <c r="K217" s="24"/>
      <c r="L217" s="27"/>
      <c r="M217" s="25"/>
      <c r="N217" s="25"/>
      <c r="O217" s="25"/>
      <c r="P217" s="25"/>
      <c r="Q217" s="25"/>
      <c r="R217" s="25"/>
      <c r="S217" s="25"/>
      <c r="T217" s="25"/>
      <c r="U217" s="25"/>
      <c r="V217" s="27"/>
      <c r="W217" s="28"/>
    </row>
    <row r="218" s="20" customFormat="true" spans="1:23">
      <c r="A218" s="21"/>
      <c r="B218" s="22"/>
      <c r="C218" s="23"/>
      <c r="D218" s="24"/>
      <c r="E218" s="25"/>
      <c r="F218" s="26"/>
      <c r="G218" s="24"/>
      <c r="H218" s="26"/>
      <c r="I218" s="25"/>
      <c r="J218" s="25"/>
      <c r="K218" s="24"/>
      <c r="L218" s="27"/>
      <c r="M218" s="25"/>
      <c r="N218" s="25"/>
      <c r="O218" s="25"/>
      <c r="P218" s="25"/>
      <c r="Q218" s="25"/>
      <c r="R218" s="25"/>
      <c r="S218" s="25"/>
      <c r="T218" s="25"/>
      <c r="U218" s="25"/>
      <c r="V218" s="27"/>
      <c r="W218" s="28"/>
    </row>
    <row r="219" s="20" customFormat="true" spans="1:23">
      <c r="A219" s="21"/>
      <c r="B219" s="22"/>
      <c r="C219" s="23"/>
      <c r="D219" s="24"/>
      <c r="E219" s="25"/>
      <c r="F219" s="26"/>
      <c r="G219" s="24"/>
      <c r="H219" s="26"/>
      <c r="I219" s="25"/>
      <c r="J219" s="25"/>
      <c r="K219" s="24"/>
      <c r="L219" s="27"/>
      <c r="M219" s="25"/>
      <c r="N219" s="25"/>
      <c r="O219" s="25"/>
      <c r="P219" s="25"/>
      <c r="Q219" s="25"/>
      <c r="R219" s="25"/>
      <c r="S219" s="25"/>
      <c r="T219" s="25"/>
      <c r="U219" s="25"/>
      <c r="V219" s="27"/>
      <c r="W219" s="28"/>
    </row>
    <row r="220" s="20" customFormat="true" spans="1:23">
      <c r="A220" s="21"/>
      <c r="B220" s="22"/>
      <c r="C220" s="23"/>
      <c r="D220" s="24"/>
      <c r="E220" s="25"/>
      <c r="F220" s="26"/>
      <c r="G220" s="24"/>
      <c r="H220" s="26"/>
      <c r="I220" s="25"/>
      <c r="J220" s="25"/>
      <c r="K220" s="24"/>
      <c r="L220" s="27"/>
      <c r="M220" s="25"/>
      <c r="N220" s="25"/>
      <c r="O220" s="25"/>
      <c r="P220" s="25"/>
      <c r="Q220" s="25"/>
      <c r="R220" s="25"/>
      <c r="S220" s="25"/>
      <c r="T220" s="25"/>
      <c r="U220" s="25"/>
      <c r="V220" s="27"/>
      <c r="W220" s="28"/>
    </row>
    <row r="221" s="20" customFormat="true" spans="1:23">
      <c r="A221" s="21"/>
      <c r="B221" s="22"/>
      <c r="C221" s="23"/>
      <c r="D221" s="24"/>
      <c r="E221" s="25"/>
      <c r="F221" s="26"/>
      <c r="G221" s="24"/>
      <c r="H221" s="26"/>
      <c r="I221" s="25"/>
      <c r="J221" s="25"/>
      <c r="K221" s="24"/>
      <c r="L221" s="27"/>
      <c r="M221" s="25"/>
      <c r="N221" s="25"/>
      <c r="O221" s="25"/>
      <c r="P221" s="25"/>
      <c r="Q221" s="25"/>
      <c r="R221" s="25"/>
      <c r="S221" s="25"/>
      <c r="T221" s="25"/>
      <c r="U221" s="25"/>
      <c r="V221" s="27"/>
      <c r="W221" s="28"/>
    </row>
    <row r="222" s="20" customFormat="true" spans="1:23">
      <c r="A222" s="21"/>
      <c r="B222" s="22"/>
      <c r="C222" s="23"/>
      <c r="D222" s="24"/>
      <c r="E222" s="25"/>
      <c r="F222" s="26"/>
      <c r="G222" s="24"/>
      <c r="H222" s="26"/>
      <c r="I222" s="25"/>
      <c r="J222" s="25"/>
      <c r="K222" s="24"/>
      <c r="L222" s="27"/>
      <c r="M222" s="25"/>
      <c r="N222" s="25"/>
      <c r="O222" s="25"/>
      <c r="P222" s="25"/>
      <c r="Q222" s="25"/>
      <c r="R222" s="25"/>
      <c r="S222" s="25"/>
      <c r="T222" s="25"/>
      <c r="U222" s="25"/>
      <c r="V222" s="27"/>
      <c r="W222" s="28"/>
    </row>
    <row r="223" s="20" customFormat="true" spans="1:23">
      <c r="A223" s="21"/>
      <c r="B223" s="22"/>
      <c r="C223" s="23"/>
      <c r="D223" s="24"/>
      <c r="E223" s="25"/>
      <c r="F223" s="26"/>
      <c r="G223" s="24"/>
      <c r="H223" s="26"/>
      <c r="I223" s="25"/>
      <c r="J223" s="25"/>
      <c r="K223" s="24"/>
      <c r="L223" s="27"/>
      <c r="M223" s="25"/>
      <c r="N223" s="25"/>
      <c r="O223" s="25"/>
      <c r="P223" s="25"/>
      <c r="Q223" s="25"/>
      <c r="R223" s="25"/>
      <c r="S223" s="25"/>
      <c r="T223" s="25"/>
      <c r="U223" s="25"/>
      <c r="V223" s="27"/>
      <c r="W223" s="28"/>
    </row>
    <row r="224" s="20" customFormat="true" spans="1:23">
      <c r="A224" s="21"/>
      <c r="B224" s="22"/>
      <c r="C224" s="23"/>
      <c r="D224" s="24"/>
      <c r="E224" s="25"/>
      <c r="F224" s="26"/>
      <c r="G224" s="24"/>
      <c r="H224" s="26"/>
      <c r="I224" s="25"/>
      <c r="J224" s="25"/>
      <c r="K224" s="24"/>
      <c r="L224" s="27"/>
      <c r="M224" s="25"/>
      <c r="N224" s="25"/>
      <c r="O224" s="25"/>
      <c r="P224" s="25"/>
      <c r="Q224" s="25"/>
      <c r="R224" s="25"/>
      <c r="S224" s="25"/>
      <c r="T224" s="25"/>
      <c r="U224" s="25"/>
      <c r="V224" s="27"/>
      <c r="W224" s="28"/>
    </row>
    <row r="225" s="20" customFormat="true" spans="1:23">
      <c r="A225" s="21"/>
      <c r="B225" s="22"/>
      <c r="C225" s="23"/>
      <c r="D225" s="24"/>
      <c r="E225" s="25"/>
      <c r="F225" s="26"/>
      <c r="G225" s="24"/>
      <c r="H225" s="26"/>
      <c r="I225" s="25"/>
      <c r="J225" s="25"/>
      <c r="K225" s="24"/>
      <c r="L225" s="27"/>
      <c r="M225" s="25"/>
      <c r="N225" s="25"/>
      <c r="O225" s="25"/>
      <c r="P225" s="25"/>
      <c r="Q225" s="25"/>
      <c r="R225" s="25"/>
      <c r="S225" s="25"/>
      <c r="T225" s="25"/>
      <c r="U225" s="25"/>
      <c r="V225" s="27"/>
      <c r="W225" s="28"/>
    </row>
    <row r="226" s="20" customFormat="true" spans="1:23">
      <c r="A226" s="21"/>
      <c r="B226" s="22"/>
      <c r="C226" s="23"/>
      <c r="D226" s="24"/>
      <c r="E226" s="25"/>
      <c r="F226" s="26"/>
      <c r="G226" s="24"/>
      <c r="H226" s="26"/>
      <c r="I226" s="25"/>
      <c r="J226" s="25"/>
      <c r="K226" s="24"/>
      <c r="L226" s="27"/>
      <c r="M226" s="25"/>
      <c r="N226" s="25"/>
      <c r="O226" s="25"/>
      <c r="P226" s="25"/>
      <c r="Q226" s="25"/>
      <c r="R226" s="25"/>
      <c r="S226" s="25"/>
      <c r="T226" s="25"/>
      <c r="U226" s="25"/>
      <c r="V226" s="27"/>
      <c r="W226" s="28"/>
    </row>
    <row r="227" s="20" customFormat="true" spans="1:23">
      <c r="A227" s="21"/>
      <c r="B227" s="22"/>
      <c r="C227" s="23"/>
      <c r="D227" s="24"/>
      <c r="E227" s="25"/>
      <c r="F227" s="26"/>
      <c r="G227" s="24"/>
      <c r="H227" s="26"/>
      <c r="I227" s="25"/>
      <c r="J227" s="25"/>
      <c r="K227" s="24"/>
      <c r="L227" s="27"/>
      <c r="M227" s="25"/>
      <c r="N227" s="25"/>
      <c r="O227" s="25"/>
      <c r="P227" s="25"/>
      <c r="Q227" s="25"/>
      <c r="R227" s="25"/>
      <c r="S227" s="25"/>
      <c r="T227" s="25"/>
      <c r="U227" s="25"/>
      <c r="V227" s="27"/>
      <c r="W227" s="28"/>
    </row>
    <row r="228" s="20" customFormat="true" spans="1:23">
      <c r="A228" s="21"/>
      <c r="B228" s="22"/>
      <c r="C228" s="23"/>
      <c r="D228" s="24"/>
      <c r="E228" s="25"/>
      <c r="F228" s="26"/>
      <c r="G228" s="24"/>
      <c r="H228" s="26"/>
      <c r="I228" s="25"/>
      <c r="J228" s="25"/>
      <c r="K228" s="24"/>
      <c r="L228" s="27"/>
      <c r="M228" s="25"/>
      <c r="N228" s="25"/>
      <c r="O228" s="25"/>
      <c r="P228" s="25"/>
      <c r="Q228" s="25"/>
      <c r="R228" s="25"/>
      <c r="S228" s="25"/>
      <c r="T228" s="25"/>
      <c r="U228" s="25"/>
      <c r="V228" s="27"/>
      <c r="W228" s="28"/>
    </row>
    <row r="229" s="20" customFormat="true" spans="1:23">
      <c r="A229" s="21"/>
      <c r="B229" s="22"/>
      <c r="C229" s="23"/>
      <c r="D229" s="24"/>
      <c r="E229" s="25"/>
      <c r="F229" s="26"/>
      <c r="G229" s="24"/>
      <c r="H229" s="26"/>
      <c r="I229" s="25"/>
      <c r="J229" s="25"/>
      <c r="K229" s="24"/>
      <c r="L229" s="27"/>
      <c r="M229" s="25"/>
      <c r="N229" s="25"/>
      <c r="O229" s="25"/>
      <c r="P229" s="25"/>
      <c r="Q229" s="25"/>
      <c r="R229" s="25"/>
      <c r="S229" s="25"/>
      <c r="T229" s="25"/>
      <c r="U229" s="25"/>
      <c r="V229" s="27"/>
      <c r="W229" s="28"/>
    </row>
    <row r="230" s="20" customFormat="true" spans="1:23">
      <c r="A230" s="21"/>
      <c r="B230" s="22"/>
      <c r="C230" s="23"/>
      <c r="D230" s="24"/>
      <c r="E230" s="25"/>
      <c r="F230" s="26"/>
      <c r="G230" s="24"/>
      <c r="H230" s="26"/>
      <c r="I230" s="25"/>
      <c r="J230" s="25"/>
      <c r="K230" s="24"/>
      <c r="L230" s="27"/>
      <c r="M230" s="25"/>
      <c r="N230" s="25"/>
      <c r="O230" s="25"/>
      <c r="P230" s="25"/>
      <c r="Q230" s="25"/>
      <c r="R230" s="25"/>
      <c r="S230" s="25"/>
      <c r="T230" s="25"/>
      <c r="U230" s="25"/>
      <c r="V230" s="27"/>
      <c r="W230" s="28"/>
    </row>
    <row r="231" s="20" customFormat="true" spans="1:23">
      <c r="A231" s="21"/>
      <c r="B231" s="22"/>
      <c r="C231" s="23"/>
      <c r="D231" s="24"/>
      <c r="E231" s="25"/>
      <c r="F231" s="26"/>
      <c r="G231" s="24"/>
      <c r="H231" s="26"/>
      <c r="I231" s="25"/>
      <c r="J231" s="25"/>
      <c r="K231" s="24"/>
      <c r="L231" s="27"/>
      <c r="M231" s="25"/>
      <c r="N231" s="25"/>
      <c r="O231" s="25"/>
      <c r="P231" s="25"/>
      <c r="Q231" s="25"/>
      <c r="R231" s="25"/>
      <c r="S231" s="25"/>
      <c r="T231" s="25"/>
      <c r="U231" s="25"/>
      <c r="V231" s="27"/>
      <c r="W231" s="28"/>
    </row>
    <row r="232" s="20" customFormat="true" spans="1:23">
      <c r="A232" s="21"/>
      <c r="B232" s="22"/>
      <c r="C232" s="23"/>
      <c r="D232" s="24"/>
      <c r="E232" s="25"/>
      <c r="F232" s="26"/>
      <c r="G232" s="24"/>
      <c r="H232" s="26"/>
      <c r="I232" s="25"/>
      <c r="J232" s="25"/>
      <c r="K232" s="24"/>
      <c r="L232" s="27"/>
      <c r="M232" s="25"/>
      <c r="N232" s="25"/>
      <c r="O232" s="25"/>
      <c r="P232" s="25"/>
      <c r="Q232" s="25"/>
      <c r="R232" s="25"/>
      <c r="S232" s="25"/>
      <c r="T232" s="25"/>
      <c r="U232" s="25"/>
      <c r="V232" s="27"/>
      <c r="W232" s="28"/>
    </row>
    <row r="233" s="20" customFormat="true" spans="1:23">
      <c r="A233" s="21"/>
      <c r="B233" s="22"/>
      <c r="C233" s="23"/>
      <c r="D233" s="24"/>
      <c r="E233" s="25"/>
      <c r="F233" s="26"/>
      <c r="G233" s="24"/>
      <c r="H233" s="26"/>
      <c r="I233" s="25"/>
      <c r="J233" s="25"/>
      <c r="K233" s="24"/>
      <c r="L233" s="27"/>
      <c r="M233" s="25"/>
      <c r="N233" s="25"/>
      <c r="O233" s="25"/>
      <c r="P233" s="25"/>
      <c r="Q233" s="25"/>
      <c r="R233" s="25"/>
      <c r="S233" s="25"/>
      <c r="T233" s="25"/>
      <c r="U233" s="25"/>
      <c r="V233" s="27"/>
      <c r="W233" s="28"/>
    </row>
    <row r="234" s="20" customFormat="true" spans="1:23">
      <c r="A234" s="21"/>
      <c r="B234" s="22"/>
      <c r="C234" s="23"/>
      <c r="D234" s="24"/>
      <c r="E234" s="25"/>
      <c r="F234" s="26"/>
      <c r="G234" s="24"/>
      <c r="H234" s="26"/>
      <c r="I234" s="25"/>
      <c r="J234" s="25"/>
      <c r="K234" s="24"/>
      <c r="L234" s="27"/>
      <c r="M234" s="25"/>
      <c r="N234" s="25"/>
      <c r="O234" s="25"/>
      <c r="P234" s="25"/>
      <c r="Q234" s="25"/>
      <c r="R234" s="25"/>
      <c r="S234" s="25"/>
      <c r="T234" s="25"/>
      <c r="U234" s="25"/>
      <c r="V234" s="27"/>
      <c r="W234" s="28"/>
    </row>
    <row r="235" s="20" customFormat="true" spans="1:23">
      <c r="A235" s="21"/>
      <c r="B235" s="22"/>
      <c r="C235" s="23"/>
      <c r="D235" s="24"/>
      <c r="E235" s="25"/>
      <c r="F235" s="26"/>
      <c r="G235" s="24"/>
      <c r="H235" s="26"/>
      <c r="I235" s="25"/>
      <c r="J235" s="25"/>
      <c r="K235" s="24"/>
      <c r="L235" s="27"/>
      <c r="M235" s="25"/>
      <c r="N235" s="25"/>
      <c r="O235" s="25"/>
      <c r="P235" s="25"/>
      <c r="Q235" s="25"/>
      <c r="R235" s="25"/>
      <c r="S235" s="25"/>
      <c r="T235" s="25"/>
      <c r="U235" s="25"/>
      <c r="V235" s="27"/>
      <c r="W235" s="28"/>
    </row>
    <row r="236" s="20" customFormat="true" spans="1:23">
      <c r="A236" s="21"/>
      <c r="B236" s="22"/>
      <c r="C236" s="23"/>
      <c r="D236" s="24"/>
      <c r="E236" s="25"/>
      <c r="F236" s="26"/>
      <c r="G236" s="24"/>
      <c r="H236" s="26"/>
      <c r="I236" s="25"/>
      <c r="J236" s="25"/>
      <c r="K236" s="24"/>
      <c r="L236" s="27"/>
      <c r="M236" s="25"/>
      <c r="N236" s="25"/>
      <c r="O236" s="25"/>
      <c r="P236" s="25"/>
      <c r="Q236" s="25"/>
      <c r="R236" s="25"/>
      <c r="S236" s="25"/>
      <c r="T236" s="25"/>
      <c r="U236" s="25"/>
      <c r="V236" s="27"/>
      <c r="W236" s="28"/>
    </row>
    <row r="237" s="20" customFormat="true" spans="1:23">
      <c r="A237" s="21"/>
      <c r="B237" s="22"/>
      <c r="C237" s="23"/>
      <c r="D237" s="24"/>
      <c r="E237" s="25"/>
      <c r="F237" s="26"/>
      <c r="G237" s="24"/>
      <c r="H237" s="26"/>
      <c r="I237" s="25"/>
      <c r="J237" s="25"/>
      <c r="K237" s="24"/>
      <c r="L237" s="27"/>
      <c r="M237" s="25"/>
      <c r="N237" s="25"/>
      <c r="O237" s="25"/>
      <c r="P237" s="25"/>
      <c r="Q237" s="25"/>
      <c r="R237" s="25"/>
      <c r="S237" s="25"/>
      <c r="T237" s="25"/>
      <c r="U237" s="25"/>
      <c r="V237" s="27"/>
      <c r="W237" s="28"/>
    </row>
    <row r="238" s="20" customFormat="true" spans="1:23">
      <c r="A238" s="21"/>
      <c r="B238" s="22"/>
      <c r="C238" s="23"/>
      <c r="D238" s="24"/>
      <c r="E238" s="25"/>
      <c r="F238" s="26"/>
      <c r="G238" s="24"/>
      <c r="H238" s="26"/>
      <c r="I238" s="25"/>
      <c r="J238" s="25"/>
      <c r="K238" s="24"/>
      <c r="L238" s="27"/>
      <c r="M238" s="25"/>
      <c r="N238" s="25"/>
      <c r="O238" s="25"/>
      <c r="P238" s="25"/>
      <c r="Q238" s="25"/>
      <c r="R238" s="25"/>
      <c r="S238" s="25"/>
      <c r="T238" s="25"/>
      <c r="U238" s="25"/>
      <c r="V238" s="27"/>
      <c r="W238" s="28"/>
    </row>
    <row r="239" s="20" customFormat="true" spans="1:23">
      <c r="A239" s="21"/>
      <c r="B239" s="22"/>
      <c r="C239" s="23"/>
      <c r="D239" s="24"/>
      <c r="E239" s="25"/>
      <c r="F239" s="26"/>
      <c r="G239" s="24"/>
      <c r="H239" s="26"/>
      <c r="I239" s="25"/>
      <c r="J239" s="25"/>
      <c r="K239" s="24"/>
      <c r="L239" s="27"/>
      <c r="M239" s="25"/>
      <c r="N239" s="25"/>
      <c r="O239" s="25"/>
      <c r="P239" s="25"/>
      <c r="Q239" s="25"/>
      <c r="R239" s="25"/>
      <c r="S239" s="25"/>
      <c r="T239" s="25"/>
      <c r="U239" s="25"/>
      <c r="V239" s="27"/>
      <c r="W239" s="28"/>
    </row>
    <row r="240" s="20" customFormat="true" spans="1:23">
      <c r="A240" s="21"/>
      <c r="B240" s="22"/>
      <c r="C240" s="23"/>
      <c r="D240" s="24"/>
      <c r="E240" s="25"/>
      <c r="F240" s="26"/>
      <c r="G240" s="24"/>
      <c r="H240" s="26"/>
      <c r="I240" s="25"/>
      <c r="J240" s="25"/>
      <c r="K240" s="24"/>
      <c r="L240" s="27"/>
      <c r="M240" s="25"/>
      <c r="N240" s="25"/>
      <c r="O240" s="25"/>
      <c r="P240" s="25"/>
      <c r="Q240" s="25"/>
      <c r="R240" s="25"/>
      <c r="S240" s="25"/>
      <c r="T240" s="25"/>
      <c r="U240" s="25"/>
      <c r="V240" s="27"/>
      <c r="W240" s="28"/>
    </row>
    <row r="241" s="20" customFormat="true" spans="1:23">
      <c r="A241" s="21"/>
      <c r="B241" s="22"/>
      <c r="C241" s="23"/>
      <c r="D241" s="24"/>
      <c r="E241" s="25"/>
      <c r="F241" s="26"/>
      <c r="G241" s="24"/>
      <c r="H241" s="26"/>
      <c r="I241" s="25"/>
      <c r="J241" s="25"/>
      <c r="K241" s="24"/>
      <c r="L241" s="27"/>
      <c r="M241" s="25"/>
      <c r="N241" s="25"/>
      <c r="O241" s="25"/>
      <c r="P241" s="25"/>
      <c r="Q241" s="25"/>
      <c r="R241" s="25"/>
      <c r="S241" s="25"/>
      <c r="T241" s="25"/>
      <c r="U241" s="25"/>
      <c r="V241" s="27"/>
      <c r="W241" s="28"/>
    </row>
    <row r="242" s="20" customFormat="true" spans="1:23">
      <c r="A242" s="21"/>
      <c r="B242" s="22"/>
      <c r="C242" s="23"/>
      <c r="D242" s="24"/>
      <c r="E242" s="25"/>
      <c r="F242" s="26"/>
      <c r="G242" s="24"/>
      <c r="H242" s="26"/>
      <c r="I242" s="25"/>
      <c r="J242" s="25"/>
      <c r="K242" s="24"/>
      <c r="L242" s="27"/>
      <c r="M242" s="25"/>
      <c r="N242" s="25"/>
      <c r="O242" s="25"/>
      <c r="P242" s="25"/>
      <c r="Q242" s="25"/>
      <c r="R242" s="25"/>
      <c r="S242" s="25"/>
      <c r="T242" s="25"/>
      <c r="U242" s="25"/>
      <c r="V242" s="27"/>
      <c r="W242" s="28"/>
    </row>
    <row r="243" s="20" customFormat="true" spans="1:23">
      <c r="A243" s="21"/>
      <c r="B243" s="22"/>
      <c r="C243" s="23"/>
      <c r="D243" s="24"/>
      <c r="E243" s="25"/>
      <c r="F243" s="26"/>
      <c r="G243" s="24"/>
      <c r="H243" s="26"/>
      <c r="I243" s="25"/>
      <c r="J243" s="25"/>
      <c r="K243" s="24"/>
      <c r="L243" s="27"/>
      <c r="M243" s="25"/>
      <c r="N243" s="25"/>
      <c r="O243" s="25"/>
      <c r="P243" s="25"/>
      <c r="Q243" s="25"/>
      <c r="R243" s="25"/>
      <c r="S243" s="25"/>
      <c r="T243" s="25"/>
      <c r="U243" s="25"/>
      <c r="V243" s="27"/>
      <c r="W243" s="28"/>
    </row>
    <row r="244" s="20" customFormat="true" spans="1:23">
      <c r="A244" s="21"/>
      <c r="B244" s="22"/>
      <c r="C244" s="23"/>
      <c r="D244" s="24"/>
      <c r="E244" s="25"/>
      <c r="F244" s="26"/>
      <c r="G244" s="24"/>
      <c r="H244" s="26"/>
      <c r="I244" s="25"/>
      <c r="J244" s="25"/>
      <c r="K244" s="24"/>
      <c r="L244" s="27"/>
      <c r="M244" s="25"/>
      <c r="N244" s="25"/>
      <c r="O244" s="25"/>
      <c r="P244" s="25"/>
      <c r="Q244" s="25"/>
      <c r="R244" s="25"/>
      <c r="S244" s="25"/>
      <c r="T244" s="25"/>
      <c r="U244" s="25"/>
      <c r="V244" s="27"/>
      <c r="W244" s="28"/>
    </row>
    <row r="245" s="20" customFormat="true" spans="1:23">
      <c r="A245" s="21"/>
      <c r="B245" s="22"/>
      <c r="C245" s="23"/>
      <c r="D245" s="24"/>
      <c r="E245" s="25"/>
      <c r="F245" s="26"/>
      <c r="G245" s="24"/>
      <c r="H245" s="26"/>
      <c r="I245" s="25"/>
      <c r="J245" s="25"/>
      <c r="K245" s="24"/>
      <c r="L245" s="27"/>
      <c r="M245" s="25"/>
      <c r="N245" s="25"/>
      <c r="O245" s="25"/>
      <c r="P245" s="25"/>
      <c r="Q245" s="25"/>
      <c r="R245" s="25"/>
      <c r="S245" s="25"/>
      <c r="T245" s="25"/>
      <c r="U245" s="25"/>
      <c r="V245" s="27"/>
      <c r="W245" s="28"/>
    </row>
    <row r="246" s="20" customFormat="true" spans="1:23">
      <c r="A246" s="21"/>
      <c r="B246" s="22"/>
      <c r="C246" s="23"/>
      <c r="D246" s="24"/>
      <c r="E246" s="25"/>
      <c r="F246" s="26"/>
      <c r="G246" s="24"/>
      <c r="H246" s="26"/>
      <c r="I246" s="25"/>
      <c r="J246" s="25"/>
      <c r="K246" s="24"/>
      <c r="L246" s="27"/>
      <c r="M246" s="25"/>
      <c r="N246" s="25"/>
      <c r="O246" s="25"/>
      <c r="P246" s="25"/>
      <c r="Q246" s="25"/>
      <c r="R246" s="25"/>
      <c r="S246" s="25"/>
      <c r="T246" s="25"/>
      <c r="U246" s="25"/>
      <c r="V246" s="27"/>
      <c r="W246" s="28"/>
    </row>
    <row r="247" s="20" customFormat="true" spans="1:23">
      <c r="A247" s="21"/>
      <c r="B247" s="22"/>
      <c r="C247" s="23"/>
      <c r="D247" s="24"/>
      <c r="E247" s="25"/>
      <c r="F247" s="26"/>
      <c r="G247" s="24"/>
      <c r="H247" s="26"/>
      <c r="I247" s="25"/>
      <c r="J247" s="25"/>
      <c r="K247" s="24"/>
      <c r="L247" s="27"/>
      <c r="M247" s="25"/>
      <c r="N247" s="25"/>
      <c r="O247" s="25"/>
      <c r="P247" s="25"/>
      <c r="Q247" s="25"/>
      <c r="R247" s="25"/>
      <c r="S247" s="25"/>
      <c r="T247" s="25"/>
      <c r="U247" s="25"/>
      <c r="V247" s="27"/>
      <c r="W247" s="28"/>
    </row>
    <row r="248" s="20" customFormat="true" spans="1:23">
      <c r="A248" s="21"/>
      <c r="B248" s="22"/>
      <c r="C248" s="23"/>
      <c r="D248" s="24"/>
      <c r="E248" s="25"/>
      <c r="F248" s="26"/>
      <c r="G248" s="24"/>
      <c r="H248" s="26"/>
      <c r="I248" s="25"/>
      <c r="J248" s="25"/>
      <c r="K248" s="24"/>
      <c r="L248" s="27"/>
      <c r="M248" s="25"/>
      <c r="N248" s="25"/>
      <c r="O248" s="25"/>
      <c r="P248" s="25"/>
      <c r="Q248" s="25"/>
      <c r="R248" s="25"/>
      <c r="S248" s="25"/>
      <c r="T248" s="25"/>
      <c r="U248" s="25"/>
      <c r="V248" s="27"/>
      <c r="W248" s="28"/>
    </row>
    <row r="249" s="20" customFormat="true" spans="1:23">
      <c r="A249" s="21"/>
      <c r="B249" s="22"/>
      <c r="C249" s="23"/>
      <c r="D249" s="24"/>
      <c r="E249" s="25"/>
      <c r="F249" s="26"/>
      <c r="G249" s="24"/>
      <c r="H249" s="26"/>
      <c r="I249" s="25"/>
      <c r="J249" s="25"/>
      <c r="K249" s="24"/>
      <c r="L249" s="27"/>
      <c r="M249" s="25"/>
      <c r="N249" s="25"/>
      <c r="O249" s="25"/>
      <c r="P249" s="25"/>
      <c r="Q249" s="25"/>
      <c r="R249" s="25"/>
      <c r="S249" s="25"/>
      <c r="T249" s="25"/>
      <c r="U249" s="25"/>
      <c r="V249" s="27"/>
      <c r="W249" s="28"/>
    </row>
    <row r="250" s="20" customFormat="true" spans="1:23">
      <c r="A250" s="21"/>
      <c r="B250" s="22"/>
      <c r="C250" s="23"/>
      <c r="D250" s="24"/>
      <c r="E250" s="25"/>
      <c r="F250" s="26"/>
      <c r="G250" s="24"/>
      <c r="H250" s="26"/>
      <c r="I250" s="25"/>
      <c r="J250" s="25"/>
      <c r="K250" s="24"/>
      <c r="L250" s="27"/>
      <c r="M250" s="25"/>
      <c r="N250" s="25"/>
      <c r="O250" s="25"/>
      <c r="P250" s="25"/>
      <c r="Q250" s="25"/>
      <c r="R250" s="25"/>
      <c r="S250" s="25"/>
      <c r="T250" s="25"/>
      <c r="U250" s="25"/>
      <c r="V250" s="27"/>
      <c r="W250" s="28"/>
    </row>
    <row r="251" s="20" customFormat="true" spans="1:23">
      <c r="A251" s="21"/>
      <c r="B251" s="22"/>
      <c r="C251" s="23"/>
      <c r="D251" s="24"/>
      <c r="E251" s="25"/>
      <c r="F251" s="26"/>
      <c r="G251" s="24"/>
      <c r="H251" s="26"/>
      <c r="I251" s="25"/>
      <c r="J251" s="25"/>
      <c r="K251" s="24"/>
      <c r="L251" s="27"/>
      <c r="M251" s="25"/>
      <c r="N251" s="25"/>
      <c r="O251" s="25"/>
      <c r="P251" s="25"/>
      <c r="Q251" s="25"/>
      <c r="R251" s="25"/>
      <c r="S251" s="25"/>
      <c r="T251" s="25"/>
      <c r="U251" s="25"/>
      <c r="V251" s="27"/>
      <c r="W251" s="28"/>
    </row>
    <row r="252" s="20" customFormat="true" spans="1:23">
      <c r="A252" s="21"/>
      <c r="B252" s="22"/>
      <c r="C252" s="23"/>
      <c r="D252" s="24"/>
      <c r="E252" s="25"/>
      <c r="F252" s="26"/>
      <c r="G252" s="24"/>
      <c r="H252" s="26"/>
      <c r="I252" s="25"/>
      <c r="J252" s="25"/>
      <c r="K252" s="24"/>
      <c r="L252" s="27"/>
      <c r="M252" s="25"/>
      <c r="N252" s="25"/>
      <c r="O252" s="25"/>
      <c r="P252" s="25"/>
      <c r="Q252" s="25"/>
      <c r="R252" s="25"/>
      <c r="S252" s="25"/>
      <c r="T252" s="25"/>
      <c r="U252" s="25"/>
      <c r="V252" s="27"/>
      <c r="W252" s="28"/>
    </row>
    <row r="253" s="20" customFormat="true" spans="1:23">
      <c r="A253" s="21"/>
      <c r="B253" s="22"/>
      <c r="C253" s="23"/>
      <c r="D253" s="24"/>
      <c r="E253" s="25"/>
      <c r="F253" s="26"/>
      <c r="G253" s="24"/>
      <c r="H253" s="26"/>
      <c r="I253" s="25"/>
      <c r="J253" s="25"/>
      <c r="K253" s="24"/>
      <c r="L253" s="27"/>
      <c r="M253" s="25"/>
      <c r="N253" s="25"/>
      <c r="O253" s="25"/>
      <c r="P253" s="25"/>
      <c r="Q253" s="25"/>
      <c r="R253" s="25"/>
      <c r="S253" s="25"/>
      <c r="T253" s="25"/>
      <c r="U253" s="25"/>
      <c r="V253" s="27"/>
      <c r="W253" s="28"/>
    </row>
    <row r="254" s="20" customFormat="true" spans="1:23">
      <c r="A254" s="21"/>
      <c r="B254" s="22"/>
      <c r="C254" s="23"/>
      <c r="D254" s="24"/>
      <c r="E254" s="25"/>
      <c r="F254" s="26"/>
      <c r="G254" s="24"/>
      <c r="H254" s="26"/>
      <c r="I254" s="25"/>
      <c r="J254" s="25"/>
      <c r="K254" s="24"/>
      <c r="L254" s="27"/>
      <c r="M254" s="25"/>
      <c r="N254" s="25"/>
      <c r="O254" s="25"/>
      <c r="P254" s="25"/>
      <c r="Q254" s="25"/>
      <c r="R254" s="25"/>
      <c r="S254" s="25"/>
      <c r="T254" s="25"/>
      <c r="U254" s="25"/>
      <c r="V254" s="27"/>
      <c r="W254" s="28"/>
    </row>
    <row r="255" s="20" customFormat="true" spans="1:23">
      <c r="A255" s="21"/>
      <c r="B255" s="22"/>
      <c r="C255" s="23"/>
      <c r="D255" s="24"/>
      <c r="E255" s="25"/>
      <c r="F255" s="26"/>
      <c r="G255" s="24"/>
      <c r="H255" s="26"/>
      <c r="I255" s="25"/>
      <c r="J255" s="25"/>
      <c r="K255" s="24"/>
      <c r="L255" s="27"/>
      <c r="M255" s="25"/>
      <c r="N255" s="25"/>
      <c r="O255" s="25"/>
      <c r="P255" s="25"/>
      <c r="Q255" s="25"/>
      <c r="R255" s="25"/>
      <c r="S255" s="25"/>
      <c r="T255" s="25"/>
      <c r="U255" s="25"/>
      <c r="V255" s="27"/>
      <c r="W255" s="28"/>
    </row>
    <row r="256" s="20" customFormat="true" spans="1:23">
      <c r="A256" s="21"/>
      <c r="B256" s="22"/>
      <c r="C256" s="23"/>
      <c r="D256" s="24"/>
      <c r="E256" s="25"/>
      <c r="F256" s="26"/>
      <c r="G256" s="24"/>
      <c r="H256" s="26"/>
      <c r="I256" s="25"/>
      <c r="J256" s="25"/>
      <c r="K256" s="24"/>
      <c r="L256" s="27"/>
      <c r="M256" s="25"/>
      <c r="N256" s="25"/>
      <c r="O256" s="25"/>
      <c r="P256" s="25"/>
      <c r="Q256" s="25"/>
      <c r="R256" s="25"/>
      <c r="S256" s="25"/>
      <c r="T256" s="25"/>
      <c r="U256" s="25"/>
      <c r="V256" s="27"/>
      <c r="W256" s="28"/>
    </row>
    <row r="257" s="20" customFormat="true" spans="1:23">
      <c r="A257" s="21"/>
      <c r="B257" s="22"/>
      <c r="C257" s="23"/>
      <c r="D257" s="24"/>
      <c r="E257" s="25"/>
      <c r="F257" s="26"/>
      <c r="G257" s="24"/>
      <c r="H257" s="26"/>
      <c r="I257" s="25"/>
      <c r="J257" s="25"/>
      <c r="K257" s="24"/>
      <c r="L257" s="27"/>
      <c r="M257" s="25"/>
      <c r="N257" s="25"/>
      <c r="O257" s="25"/>
      <c r="P257" s="25"/>
      <c r="Q257" s="25"/>
      <c r="R257" s="25"/>
      <c r="S257" s="25"/>
      <c r="T257" s="25"/>
      <c r="U257" s="25"/>
      <c r="V257" s="27"/>
      <c r="W257" s="28"/>
    </row>
    <row r="258" s="20" customFormat="true" spans="1:23">
      <c r="A258" s="21"/>
      <c r="B258" s="22"/>
      <c r="C258" s="23"/>
      <c r="D258" s="24"/>
      <c r="E258" s="25"/>
      <c r="F258" s="26"/>
      <c r="G258" s="24"/>
      <c r="H258" s="26"/>
      <c r="I258" s="25"/>
      <c r="J258" s="25"/>
      <c r="K258" s="24"/>
      <c r="L258" s="27"/>
      <c r="M258" s="25"/>
      <c r="N258" s="25"/>
      <c r="O258" s="25"/>
      <c r="P258" s="25"/>
      <c r="Q258" s="25"/>
      <c r="R258" s="25"/>
      <c r="S258" s="25"/>
      <c r="T258" s="25"/>
      <c r="U258" s="25"/>
      <c r="V258" s="27"/>
      <c r="W258" s="28"/>
    </row>
    <row r="259" s="20" customFormat="true" spans="1:23">
      <c r="A259" s="21"/>
      <c r="B259" s="22"/>
      <c r="C259" s="23"/>
      <c r="D259" s="24"/>
      <c r="E259" s="25"/>
      <c r="F259" s="26"/>
      <c r="G259" s="24"/>
      <c r="H259" s="26"/>
      <c r="I259" s="25"/>
      <c r="J259" s="25"/>
      <c r="K259" s="24"/>
      <c r="L259" s="27"/>
      <c r="M259" s="25"/>
      <c r="N259" s="25"/>
      <c r="O259" s="25"/>
      <c r="P259" s="25"/>
      <c r="Q259" s="25"/>
      <c r="R259" s="25"/>
      <c r="S259" s="25"/>
      <c r="T259" s="25"/>
      <c r="U259" s="25"/>
      <c r="V259" s="27"/>
      <c r="W259" s="28"/>
    </row>
    <row r="260" s="20" customFormat="true" spans="1:23">
      <c r="A260" s="21"/>
      <c r="B260" s="22"/>
      <c r="C260" s="23"/>
      <c r="D260" s="24"/>
      <c r="E260" s="25"/>
      <c r="F260" s="26"/>
      <c r="G260" s="24"/>
      <c r="H260" s="26"/>
      <c r="I260" s="25"/>
      <c r="J260" s="25"/>
      <c r="K260" s="24"/>
      <c r="L260" s="27"/>
      <c r="M260" s="25"/>
      <c r="N260" s="25"/>
      <c r="O260" s="25"/>
      <c r="P260" s="25"/>
      <c r="Q260" s="25"/>
      <c r="R260" s="25"/>
      <c r="S260" s="25"/>
      <c r="T260" s="25"/>
      <c r="U260" s="25"/>
      <c r="V260" s="27"/>
      <c r="W260" s="28"/>
    </row>
    <row r="261" s="20" customFormat="true" spans="1:23">
      <c r="A261" s="21"/>
      <c r="B261" s="22"/>
      <c r="C261" s="23"/>
      <c r="D261" s="24"/>
      <c r="E261" s="25"/>
      <c r="F261" s="26"/>
      <c r="G261" s="24"/>
      <c r="H261" s="26"/>
      <c r="I261" s="25"/>
      <c r="J261" s="25"/>
      <c r="K261" s="24"/>
      <c r="L261" s="27"/>
      <c r="M261" s="25"/>
      <c r="N261" s="25"/>
      <c r="O261" s="25"/>
      <c r="P261" s="25"/>
      <c r="Q261" s="25"/>
      <c r="R261" s="25"/>
      <c r="S261" s="25"/>
      <c r="T261" s="25"/>
      <c r="U261" s="25"/>
      <c r="V261" s="27"/>
      <c r="W261" s="28"/>
    </row>
    <row r="262" s="20" customFormat="true" spans="1:23">
      <c r="A262" s="21"/>
      <c r="B262" s="22"/>
      <c r="C262" s="23"/>
      <c r="D262" s="24"/>
      <c r="E262" s="25"/>
      <c r="F262" s="26"/>
      <c r="G262" s="24"/>
      <c r="H262" s="26"/>
      <c r="I262" s="25"/>
      <c r="J262" s="25"/>
      <c r="K262" s="24"/>
      <c r="L262" s="27"/>
      <c r="M262" s="25"/>
      <c r="N262" s="25"/>
      <c r="O262" s="25"/>
      <c r="P262" s="25"/>
      <c r="Q262" s="25"/>
      <c r="R262" s="25"/>
      <c r="S262" s="25"/>
      <c r="T262" s="25"/>
      <c r="U262" s="25"/>
      <c r="V262" s="27"/>
      <c r="W262" s="28"/>
    </row>
    <row r="263" s="20" customFormat="true" spans="1:23">
      <c r="A263" s="21"/>
      <c r="B263" s="22"/>
      <c r="C263" s="23"/>
      <c r="D263" s="24"/>
      <c r="E263" s="25"/>
      <c r="F263" s="26"/>
      <c r="G263" s="24"/>
      <c r="H263" s="26"/>
      <c r="I263" s="25"/>
      <c r="J263" s="25"/>
      <c r="K263" s="24"/>
      <c r="L263" s="27"/>
      <c r="M263" s="25"/>
      <c r="N263" s="25"/>
      <c r="O263" s="25"/>
      <c r="P263" s="25"/>
      <c r="Q263" s="25"/>
      <c r="R263" s="25"/>
      <c r="S263" s="25"/>
      <c r="T263" s="25"/>
      <c r="U263" s="25"/>
      <c r="V263" s="27"/>
      <c r="W263" s="28"/>
    </row>
    <row r="264" s="20" customFormat="true" spans="1:23">
      <c r="A264" s="21"/>
      <c r="B264" s="22"/>
      <c r="C264" s="23"/>
      <c r="D264" s="24"/>
      <c r="E264" s="25"/>
      <c r="F264" s="26"/>
      <c r="G264" s="24"/>
      <c r="H264" s="26"/>
      <c r="I264" s="25"/>
      <c r="J264" s="25"/>
      <c r="K264" s="24"/>
      <c r="L264" s="27"/>
      <c r="M264" s="25"/>
      <c r="N264" s="25"/>
      <c r="O264" s="25"/>
      <c r="P264" s="25"/>
      <c r="Q264" s="25"/>
      <c r="R264" s="25"/>
      <c r="S264" s="25"/>
      <c r="T264" s="25"/>
      <c r="U264" s="25"/>
      <c r="V264" s="27"/>
      <c r="W264" s="28"/>
    </row>
    <row r="265" s="20" customFormat="true" spans="1:23">
      <c r="A265" s="21"/>
      <c r="B265" s="22"/>
      <c r="C265" s="23"/>
      <c r="D265" s="24"/>
      <c r="E265" s="25"/>
      <c r="F265" s="26"/>
      <c r="G265" s="24"/>
      <c r="H265" s="26"/>
      <c r="I265" s="25"/>
      <c r="J265" s="25"/>
      <c r="K265" s="24"/>
      <c r="L265" s="27"/>
      <c r="M265" s="25"/>
      <c r="N265" s="25"/>
      <c r="O265" s="25"/>
      <c r="P265" s="25"/>
      <c r="Q265" s="25"/>
      <c r="R265" s="25"/>
      <c r="S265" s="25"/>
      <c r="T265" s="25"/>
      <c r="U265" s="25"/>
      <c r="V265" s="27"/>
      <c r="W265" s="28"/>
    </row>
    <row r="266" s="20" customFormat="true" spans="1:23">
      <c r="A266" s="21"/>
      <c r="B266" s="22"/>
      <c r="C266" s="23"/>
      <c r="D266" s="24"/>
      <c r="E266" s="25"/>
      <c r="F266" s="26"/>
      <c r="G266" s="24"/>
      <c r="H266" s="26"/>
      <c r="I266" s="25"/>
      <c r="J266" s="25"/>
      <c r="K266" s="24"/>
      <c r="L266" s="27"/>
      <c r="M266" s="25"/>
      <c r="N266" s="25"/>
      <c r="O266" s="25"/>
      <c r="P266" s="25"/>
      <c r="Q266" s="25"/>
      <c r="R266" s="25"/>
      <c r="S266" s="25"/>
      <c r="T266" s="25"/>
      <c r="U266" s="25"/>
      <c r="V266" s="27"/>
      <c r="W266" s="28"/>
    </row>
    <row r="267" s="20" customFormat="true" spans="1:23">
      <c r="A267" s="21"/>
      <c r="B267" s="22"/>
      <c r="C267" s="23"/>
      <c r="D267" s="24"/>
      <c r="E267" s="25"/>
      <c r="F267" s="26"/>
      <c r="G267" s="24"/>
      <c r="H267" s="26"/>
      <c r="I267" s="25"/>
      <c r="J267" s="25"/>
      <c r="K267" s="24"/>
      <c r="L267" s="27"/>
      <c r="M267" s="25"/>
      <c r="N267" s="25"/>
      <c r="O267" s="25"/>
      <c r="P267" s="25"/>
      <c r="Q267" s="25"/>
      <c r="R267" s="25"/>
      <c r="S267" s="25"/>
      <c r="T267" s="25"/>
      <c r="U267" s="25"/>
      <c r="V267" s="27"/>
      <c r="W267" s="28"/>
    </row>
    <row r="268" s="20" customFormat="true" spans="1:23">
      <c r="A268" s="21"/>
      <c r="B268" s="22"/>
      <c r="C268" s="23"/>
      <c r="D268" s="24"/>
      <c r="E268" s="25"/>
      <c r="F268" s="26"/>
      <c r="G268" s="24"/>
      <c r="H268" s="26"/>
      <c r="I268" s="25"/>
      <c r="J268" s="25"/>
      <c r="K268" s="24"/>
      <c r="L268" s="27"/>
      <c r="M268" s="25"/>
      <c r="N268" s="25"/>
      <c r="O268" s="25"/>
      <c r="P268" s="25"/>
      <c r="Q268" s="25"/>
      <c r="R268" s="25"/>
      <c r="S268" s="25"/>
      <c r="T268" s="25"/>
      <c r="U268" s="25"/>
      <c r="V268" s="27"/>
      <c r="W268" s="28"/>
    </row>
    <row r="269" s="20" customFormat="true" spans="1:23">
      <c r="A269" s="21"/>
      <c r="B269" s="22"/>
      <c r="C269" s="23"/>
      <c r="D269" s="24"/>
      <c r="E269" s="25"/>
      <c r="F269" s="26"/>
      <c r="G269" s="24"/>
      <c r="H269" s="26"/>
      <c r="I269" s="25"/>
      <c r="J269" s="25"/>
      <c r="K269" s="24"/>
      <c r="L269" s="27"/>
      <c r="M269" s="25"/>
      <c r="N269" s="25"/>
      <c r="O269" s="25"/>
      <c r="P269" s="25"/>
      <c r="Q269" s="25"/>
      <c r="R269" s="25"/>
      <c r="S269" s="25"/>
      <c r="T269" s="25"/>
      <c r="U269" s="25"/>
      <c r="V269" s="27"/>
      <c r="W269" s="28"/>
    </row>
    <row r="270" s="20" customFormat="true" spans="1:23">
      <c r="A270" s="21"/>
      <c r="B270" s="22"/>
      <c r="C270" s="23"/>
      <c r="D270" s="24"/>
      <c r="E270" s="25"/>
      <c r="F270" s="26"/>
      <c r="G270" s="24"/>
      <c r="H270" s="26"/>
      <c r="I270" s="25"/>
      <c r="J270" s="25"/>
      <c r="K270" s="24"/>
      <c r="L270" s="27"/>
      <c r="M270" s="25"/>
      <c r="N270" s="25"/>
      <c r="O270" s="25"/>
      <c r="P270" s="25"/>
      <c r="Q270" s="25"/>
      <c r="R270" s="25"/>
      <c r="S270" s="25"/>
      <c r="T270" s="25"/>
      <c r="U270" s="25"/>
      <c r="V270" s="27"/>
      <c r="W270" s="28"/>
    </row>
    <row r="271" s="20" customFormat="true" spans="1:23">
      <c r="A271" s="21"/>
      <c r="B271" s="22"/>
      <c r="C271" s="23"/>
      <c r="D271" s="24"/>
      <c r="E271" s="25"/>
      <c r="F271" s="26"/>
      <c r="G271" s="24"/>
      <c r="H271" s="26"/>
      <c r="I271" s="25"/>
      <c r="J271" s="25"/>
      <c r="K271" s="24"/>
      <c r="L271" s="27"/>
      <c r="M271" s="25"/>
      <c r="N271" s="25"/>
      <c r="O271" s="25"/>
      <c r="P271" s="25"/>
      <c r="Q271" s="25"/>
      <c r="R271" s="25"/>
      <c r="S271" s="25"/>
      <c r="T271" s="25"/>
      <c r="U271" s="25"/>
      <c r="V271" s="27"/>
      <c r="W271" s="28"/>
    </row>
    <row r="272" s="20" customFormat="true" spans="1:23">
      <c r="A272" s="21"/>
      <c r="B272" s="22"/>
      <c r="C272" s="23"/>
      <c r="D272" s="24"/>
      <c r="E272" s="25"/>
      <c r="F272" s="26"/>
      <c r="G272" s="24"/>
      <c r="H272" s="26"/>
      <c r="I272" s="25"/>
      <c r="J272" s="25"/>
      <c r="K272" s="24"/>
      <c r="L272" s="27"/>
      <c r="M272" s="25"/>
      <c r="N272" s="25"/>
      <c r="O272" s="25"/>
      <c r="P272" s="25"/>
      <c r="Q272" s="25"/>
      <c r="R272" s="25"/>
      <c r="S272" s="25"/>
      <c r="T272" s="25"/>
      <c r="U272" s="25"/>
      <c r="V272" s="27"/>
      <c r="W272" s="28"/>
    </row>
    <row r="273" s="20" customFormat="true" spans="1:23">
      <c r="A273" s="21"/>
      <c r="B273" s="22"/>
      <c r="C273" s="23"/>
      <c r="D273" s="24"/>
      <c r="E273" s="25"/>
      <c r="F273" s="26"/>
      <c r="G273" s="24"/>
      <c r="H273" s="26"/>
      <c r="I273" s="25"/>
      <c r="J273" s="25"/>
      <c r="K273" s="24"/>
      <c r="L273" s="27"/>
      <c r="M273" s="25"/>
      <c r="N273" s="25"/>
      <c r="O273" s="25"/>
      <c r="P273" s="25"/>
      <c r="Q273" s="25"/>
      <c r="R273" s="25"/>
      <c r="S273" s="25"/>
      <c r="T273" s="25"/>
      <c r="U273" s="25"/>
      <c r="V273" s="27"/>
      <c r="W273" s="28"/>
    </row>
    <row r="274" s="20" customFormat="true" spans="1:23">
      <c r="A274" s="21"/>
      <c r="B274" s="22"/>
      <c r="C274" s="23"/>
      <c r="D274" s="24"/>
      <c r="E274" s="25"/>
      <c r="F274" s="26"/>
      <c r="G274" s="24"/>
      <c r="H274" s="26"/>
      <c r="I274" s="25"/>
      <c r="J274" s="25"/>
      <c r="K274" s="24"/>
      <c r="L274" s="27"/>
      <c r="M274" s="25"/>
      <c r="N274" s="25"/>
      <c r="O274" s="25"/>
      <c r="P274" s="25"/>
      <c r="Q274" s="25"/>
      <c r="R274" s="25"/>
      <c r="S274" s="25"/>
      <c r="T274" s="25"/>
      <c r="U274" s="25"/>
      <c r="V274" s="27"/>
      <c r="W274" s="28"/>
    </row>
    <row r="275" s="20" customFormat="true" spans="1:23">
      <c r="A275" s="21"/>
      <c r="B275" s="22"/>
      <c r="C275" s="23"/>
      <c r="D275" s="24"/>
      <c r="E275" s="25"/>
      <c r="F275" s="26"/>
      <c r="G275" s="24"/>
      <c r="H275" s="26"/>
      <c r="I275" s="25"/>
      <c r="J275" s="25"/>
      <c r="K275" s="24"/>
      <c r="L275" s="27"/>
      <c r="M275" s="25"/>
      <c r="N275" s="25"/>
      <c r="O275" s="25"/>
      <c r="P275" s="25"/>
      <c r="Q275" s="25"/>
      <c r="R275" s="25"/>
      <c r="S275" s="25"/>
      <c r="T275" s="25"/>
      <c r="U275" s="25"/>
      <c r="V275" s="27"/>
      <c r="W275" s="28"/>
    </row>
    <row r="276" s="20" customFormat="true" spans="1:23">
      <c r="A276" s="21"/>
      <c r="B276" s="22"/>
      <c r="C276" s="23"/>
      <c r="D276" s="24"/>
      <c r="E276" s="25"/>
      <c r="F276" s="26"/>
      <c r="G276" s="24"/>
      <c r="H276" s="26"/>
      <c r="I276" s="25"/>
      <c r="J276" s="25"/>
      <c r="K276" s="24"/>
      <c r="L276" s="27"/>
      <c r="M276" s="25"/>
      <c r="N276" s="25"/>
      <c r="O276" s="25"/>
      <c r="P276" s="25"/>
      <c r="Q276" s="25"/>
      <c r="R276" s="25"/>
      <c r="S276" s="25"/>
      <c r="T276" s="25"/>
      <c r="U276" s="25"/>
      <c r="V276" s="27"/>
      <c r="W276" s="28"/>
    </row>
    <row r="277" s="20" customFormat="true" spans="1:23">
      <c r="A277" s="21"/>
      <c r="B277" s="22"/>
      <c r="C277" s="23"/>
      <c r="D277" s="24"/>
      <c r="E277" s="25"/>
      <c r="F277" s="26"/>
      <c r="G277" s="24"/>
      <c r="H277" s="26"/>
      <c r="I277" s="25"/>
      <c r="J277" s="25"/>
      <c r="K277" s="24"/>
      <c r="L277" s="27"/>
      <c r="M277" s="25"/>
      <c r="N277" s="25"/>
      <c r="O277" s="25"/>
      <c r="P277" s="25"/>
      <c r="Q277" s="25"/>
      <c r="R277" s="25"/>
      <c r="S277" s="25"/>
      <c r="T277" s="25"/>
      <c r="U277" s="25"/>
      <c r="V277" s="27"/>
      <c r="W277" s="28"/>
    </row>
    <row r="278" s="20" customFormat="true" spans="1:23">
      <c r="A278" s="21"/>
      <c r="B278" s="22"/>
      <c r="C278" s="23"/>
      <c r="D278" s="24"/>
      <c r="E278" s="25"/>
      <c r="F278" s="26"/>
      <c r="G278" s="24"/>
      <c r="H278" s="26"/>
      <c r="I278" s="25"/>
      <c r="J278" s="25"/>
      <c r="K278" s="24"/>
      <c r="L278" s="27"/>
      <c r="M278" s="25"/>
      <c r="N278" s="25"/>
      <c r="O278" s="25"/>
      <c r="P278" s="25"/>
      <c r="Q278" s="25"/>
      <c r="R278" s="25"/>
      <c r="S278" s="25"/>
      <c r="T278" s="25"/>
      <c r="U278" s="25"/>
      <c r="V278" s="27"/>
      <c r="W278" s="28"/>
    </row>
    <row r="279" s="20" customFormat="true" spans="1:23">
      <c r="A279" s="21"/>
      <c r="B279" s="22"/>
      <c r="C279" s="23"/>
      <c r="D279" s="24"/>
      <c r="E279" s="25"/>
      <c r="F279" s="26"/>
      <c r="G279" s="24"/>
      <c r="H279" s="26"/>
      <c r="I279" s="25"/>
      <c r="J279" s="25"/>
      <c r="K279" s="24"/>
      <c r="L279" s="27"/>
      <c r="M279" s="25"/>
      <c r="N279" s="25"/>
      <c r="O279" s="25"/>
      <c r="P279" s="25"/>
      <c r="Q279" s="25"/>
      <c r="R279" s="25"/>
      <c r="S279" s="25"/>
      <c r="T279" s="25"/>
      <c r="U279" s="25"/>
      <c r="V279" s="27"/>
      <c r="W279" s="28"/>
    </row>
    <row r="280" s="20" customFormat="true" spans="1:23">
      <c r="A280" s="21"/>
      <c r="B280" s="22"/>
      <c r="C280" s="23"/>
      <c r="D280" s="24"/>
      <c r="E280" s="25"/>
      <c r="F280" s="26"/>
      <c r="G280" s="24"/>
      <c r="H280" s="26"/>
      <c r="I280" s="25"/>
      <c r="J280" s="25"/>
      <c r="K280" s="24"/>
      <c r="L280" s="27"/>
      <c r="M280" s="25"/>
      <c r="N280" s="25"/>
      <c r="O280" s="25"/>
      <c r="P280" s="25"/>
      <c r="Q280" s="25"/>
      <c r="R280" s="25"/>
      <c r="S280" s="25"/>
      <c r="T280" s="25"/>
      <c r="U280" s="25"/>
      <c r="V280" s="27"/>
      <c r="W280" s="28"/>
    </row>
    <row r="281" s="20" customFormat="true" spans="1:23">
      <c r="A281" s="21"/>
      <c r="B281" s="22"/>
      <c r="C281" s="23"/>
      <c r="D281" s="24"/>
      <c r="E281" s="25"/>
      <c r="F281" s="26"/>
      <c r="G281" s="24"/>
      <c r="H281" s="26"/>
      <c r="I281" s="25"/>
      <c r="J281" s="25"/>
      <c r="K281" s="24"/>
      <c r="L281" s="27"/>
      <c r="M281" s="25"/>
      <c r="N281" s="25"/>
      <c r="O281" s="25"/>
      <c r="P281" s="25"/>
      <c r="Q281" s="25"/>
      <c r="R281" s="25"/>
      <c r="S281" s="25"/>
      <c r="T281" s="25"/>
      <c r="U281" s="25"/>
      <c r="V281" s="27"/>
      <c r="W281" s="28"/>
    </row>
    <row r="282" s="20" customFormat="true" spans="1:23">
      <c r="A282" s="21"/>
      <c r="B282" s="22"/>
      <c r="C282" s="23"/>
      <c r="D282" s="24"/>
      <c r="E282" s="25"/>
      <c r="F282" s="26"/>
      <c r="G282" s="24"/>
      <c r="H282" s="26"/>
      <c r="I282" s="25"/>
      <c r="J282" s="25"/>
      <c r="K282" s="24"/>
      <c r="L282" s="27"/>
      <c r="M282" s="25"/>
      <c r="N282" s="25"/>
      <c r="O282" s="25"/>
      <c r="P282" s="25"/>
      <c r="Q282" s="25"/>
      <c r="R282" s="25"/>
      <c r="S282" s="25"/>
      <c r="T282" s="25"/>
      <c r="U282" s="25"/>
      <c r="V282" s="27"/>
      <c r="W282" s="28"/>
    </row>
    <row r="283" s="20" customFormat="true" spans="1:23">
      <c r="A283" s="21"/>
      <c r="B283" s="22"/>
      <c r="C283" s="23"/>
      <c r="D283" s="24"/>
      <c r="E283" s="25"/>
      <c r="F283" s="26"/>
      <c r="G283" s="24"/>
      <c r="H283" s="26"/>
      <c r="I283" s="25"/>
      <c r="J283" s="25"/>
      <c r="K283" s="24"/>
      <c r="L283" s="27"/>
      <c r="M283" s="25"/>
      <c r="N283" s="25"/>
      <c r="O283" s="25"/>
      <c r="P283" s="25"/>
      <c r="Q283" s="25"/>
      <c r="R283" s="25"/>
      <c r="S283" s="25"/>
      <c r="T283" s="25"/>
      <c r="U283" s="25"/>
      <c r="V283" s="27"/>
      <c r="W283" s="28"/>
    </row>
    <row r="284" s="20" customFormat="true" spans="1:23">
      <c r="A284" s="21"/>
      <c r="B284" s="22"/>
      <c r="C284" s="23"/>
      <c r="D284" s="24"/>
      <c r="E284" s="25"/>
      <c r="F284" s="26"/>
      <c r="G284" s="24"/>
      <c r="H284" s="26"/>
      <c r="I284" s="25"/>
      <c r="J284" s="25"/>
      <c r="K284" s="24"/>
      <c r="L284" s="27"/>
      <c r="M284" s="25"/>
      <c r="N284" s="25"/>
      <c r="O284" s="25"/>
      <c r="P284" s="25"/>
      <c r="Q284" s="25"/>
      <c r="R284" s="25"/>
      <c r="S284" s="25"/>
      <c r="T284" s="25"/>
      <c r="U284" s="25"/>
      <c r="V284" s="27"/>
      <c r="W284" s="28"/>
    </row>
    <row r="285" s="20" customFormat="true" spans="1:23">
      <c r="A285" s="21"/>
      <c r="B285" s="22"/>
      <c r="C285" s="23"/>
      <c r="D285" s="24"/>
      <c r="E285" s="25"/>
      <c r="F285" s="26"/>
      <c r="G285" s="24"/>
      <c r="H285" s="26"/>
      <c r="I285" s="25"/>
      <c r="J285" s="25"/>
      <c r="K285" s="24"/>
      <c r="L285" s="27"/>
      <c r="M285" s="25"/>
      <c r="N285" s="25"/>
      <c r="O285" s="25"/>
      <c r="P285" s="25"/>
      <c r="Q285" s="25"/>
      <c r="R285" s="25"/>
      <c r="S285" s="25"/>
      <c r="T285" s="25"/>
      <c r="U285" s="25"/>
      <c r="V285" s="27"/>
      <c r="W285" s="28"/>
    </row>
    <row r="286" s="20" customFormat="true" spans="1:23">
      <c r="A286" s="21"/>
      <c r="B286" s="22"/>
      <c r="C286" s="23"/>
      <c r="D286" s="24"/>
      <c r="E286" s="25"/>
      <c r="F286" s="26"/>
      <c r="G286" s="24"/>
      <c r="H286" s="26"/>
      <c r="I286" s="25"/>
      <c r="J286" s="25"/>
      <c r="K286" s="24"/>
      <c r="L286" s="27"/>
      <c r="M286" s="25"/>
      <c r="N286" s="25"/>
      <c r="O286" s="25"/>
      <c r="P286" s="25"/>
      <c r="Q286" s="25"/>
      <c r="R286" s="25"/>
      <c r="S286" s="25"/>
      <c r="T286" s="25"/>
      <c r="U286" s="25"/>
      <c r="V286" s="27"/>
      <c r="W286" s="28"/>
    </row>
    <row r="287" s="20" customFormat="true" spans="1:23">
      <c r="A287" s="21"/>
      <c r="B287" s="22"/>
      <c r="C287" s="23"/>
      <c r="D287" s="24"/>
      <c r="E287" s="25"/>
      <c r="F287" s="26"/>
      <c r="G287" s="24"/>
      <c r="H287" s="26"/>
      <c r="I287" s="25"/>
      <c r="J287" s="25"/>
      <c r="K287" s="24"/>
      <c r="L287" s="27"/>
      <c r="M287" s="25"/>
      <c r="N287" s="25"/>
      <c r="O287" s="25"/>
      <c r="P287" s="25"/>
      <c r="Q287" s="25"/>
      <c r="R287" s="25"/>
      <c r="S287" s="25"/>
      <c r="T287" s="25"/>
      <c r="U287" s="25"/>
      <c r="V287" s="27"/>
      <c r="W287" s="28"/>
    </row>
    <row r="288" s="20" customFormat="true" spans="1:23">
      <c r="A288" s="21"/>
      <c r="B288" s="22"/>
      <c r="C288" s="23"/>
      <c r="D288" s="24"/>
      <c r="E288" s="25"/>
      <c r="F288" s="26"/>
      <c r="G288" s="24"/>
      <c r="H288" s="26"/>
      <c r="I288" s="25"/>
      <c r="J288" s="25"/>
      <c r="K288" s="24"/>
      <c r="L288" s="27"/>
      <c r="M288" s="25"/>
      <c r="N288" s="25"/>
      <c r="O288" s="25"/>
      <c r="P288" s="25"/>
      <c r="Q288" s="25"/>
      <c r="R288" s="25"/>
      <c r="S288" s="25"/>
      <c r="T288" s="25"/>
      <c r="U288" s="25"/>
      <c r="V288" s="27"/>
      <c r="W288" s="28"/>
    </row>
    <row r="289" s="20" customFormat="true" spans="1:23">
      <c r="A289" s="21"/>
      <c r="B289" s="22"/>
      <c r="C289" s="23"/>
      <c r="D289" s="24"/>
      <c r="E289" s="25"/>
      <c r="F289" s="26"/>
      <c r="G289" s="24"/>
      <c r="H289" s="26"/>
      <c r="I289" s="25"/>
      <c r="J289" s="25"/>
      <c r="K289" s="24"/>
      <c r="L289" s="27"/>
      <c r="M289" s="25"/>
      <c r="N289" s="25"/>
      <c r="O289" s="25"/>
      <c r="P289" s="25"/>
      <c r="Q289" s="25"/>
      <c r="R289" s="25"/>
      <c r="S289" s="25"/>
      <c r="T289" s="25"/>
      <c r="U289" s="25"/>
      <c r="V289" s="27"/>
      <c r="W289" s="28"/>
    </row>
    <row r="290" s="20" customFormat="true" spans="1:23">
      <c r="A290" s="21"/>
      <c r="B290" s="22"/>
      <c r="C290" s="23"/>
      <c r="D290" s="24"/>
      <c r="E290" s="25"/>
      <c r="F290" s="26"/>
      <c r="G290" s="24"/>
      <c r="H290" s="26"/>
      <c r="I290" s="25"/>
      <c r="J290" s="25"/>
      <c r="K290" s="24"/>
      <c r="L290" s="27"/>
      <c r="M290" s="25"/>
      <c r="N290" s="25"/>
      <c r="O290" s="25"/>
      <c r="P290" s="25"/>
      <c r="Q290" s="25"/>
      <c r="R290" s="25"/>
      <c r="S290" s="25"/>
      <c r="T290" s="25"/>
      <c r="U290" s="25"/>
      <c r="V290" s="27"/>
      <c r="W290" s="28"/>
    </row>
    <row r="291" s="20" customFormat="true" spans="1:23">
      <c r="A291" s="21"/>
      <c r="B291" s="22"/>
      <c r="C291" s="23"/>
      <c r="D291" s="24"/>
      <c r="E291" s="25"/>
      <c r="F291" s="26"/>
      <c r="G291" s="24"/>
      <c r="H291" s="26"/>
      <c r="I291" s="25"/>
      <c r="J291" s="25"/>
      <c r="K291" s="24"/>
      <c r="L291" s="27"/>
      <c r="M291" s="25"/>
      <c r="N291" s="25"/>
      <c r="O291" s="25"/>
      <c r="P291" s="25"/>
      <c r="Q291" s="25"/>
      <c r="R291" s="25"/>
      <c r="S291" s="25"/>
      <c r="T291" s="25"/>
      <c r="U291" s="25"/>
      <c r="V291" s="27"/>
      <c r="W291" s="28"/>
    </row>
    <row r="292" s="20" customFormat="true" spans="1:23">
      <c r="A292" s="21"/>
      <c r="B292" s="22"/>
      <c r="C292" s="23"/>
      <c r="D292" s="24"/>
      <c r="E292" s="25"/>
      <c r="F292" s="26"/>
      <c r="G292" s="24"/>
      <c r="H292" s="26"/>
      <c r="I292" s="25"/>
      <c r="J292" s="25"/>
      <c r="K292" s="24"/>
      <c r="L292" s="27"/>
      <c r="M292" s="25"/>
      <c r="N292" s="25"/>
      <c r="O292" s="25"/>
      <c r="P292" s="25"/>
      <c r="Q292" s="25"/>
      <c r="R292" s="25"/>
      <c r="S292" s="25"/>
      <c r="T292" s="25"/>
      <c r="U292" s="25"/>
      <c r="V292" s="27"/>
      <c r="W292" s="28"/>
    </row>
    <row r="293" s="20" customFormat="true" spans="1:23">
      <c r="A293" s="21"/>
      <c r="B293" s="22"/>
      <c r="C293" s="23"/>
      <c r="D293" s="24"/>
      <c r="E293" s="25"/>
      <c r="F293" s="26"/>
      <c r="G293" s="24"/>
      <c r="H293" s="26"/>
      <c r="I293" s="25"/>
      <c r="J293" s="25"/>
      <c r="K293" s="24"/>
      <c r="L293" s="27"/>
      <c r="M293" s="25"/>
      <c r="N293" s="25"/>
      <c r="O293" s="25"/>
      <c r="P293" s="25"/>
      <c r="Q293" s="25"/>
      <c r="R293" s="25"/>
      <c r="S293" s="25"/>
      <c r="T293" s="25"/>
      <c r="U293" s="25"/>
      <c r="V293" s="27"/>
      <c r="W293" s="28"/>
    </row>
    <row r="294" s="20" customFormat="true" spans="1:23">
      <c r="A294" s="21"/>
      <c r="B294" s="22"/>
      <c r="C294" s="23"/>
      <c r="D294" s="24"/>
      <c r="E294" s="25"/>
      <c r="F294" s="26"/>
      <c r="G294" s="24"/>
      <c r="H294" s="26"/>
      <c r="I294" s="25"/>
      <c r="J294" s="25"/>
      <c r="K294" s="24"/>
      <c r="L294" s="27"/>
      <c r="M294" s="25"/>
      <c r="N294" s="25"/>
      <c r="O294" s="25"/>
      <c r="P294" s="25"/>
      <c r="Q294" s="25"/>
      <c r="R294" s="25"/>
      <c r="S294" s="25"/>
      <c r="T294" s="25"/>
      <c r="U294" s="25"/>
      <c r="V294" s="27"/>
      <c r="W294" s="28"/>
    </row>
    <row r="295" s="20" customFormat="true" spans="1:23">
      <c r="A295" s="21"/>
      <c r="B295" s="22"/>
      <c r="C295" s="23"/>
      <c r="D295" s="24"/>
      <c r="E295" s="25"/>
      <c r="F295" s="26"/>
      <c r="G295" s="24"/>
      <c r="H295" s="26"/>
      <c r="I295" s="25"/>
      <c r="J295" s="25"/>
      <c r="K295" s="24"/>
      <c r="L295" s="27"/>
      <c r="M295" s="25"/>
      <c r="N295" s="25"/>
      <c r="O295" s="25"/>
      <c r="P295" s="25"/>
      <c r="Q295" s="25"/>
      <c r="R295" s="25"/>
      <c r="S295" s="25"/>
      <c r="T295" s="25"/>
      <c r="U295" s="25"/>
      <c r="V295" s="27"/>
      <c r="W295" s="28"/>
    </row>
    <row r="296" s="20" customFormat="true" spans="1:23">
      <c r="A296" s="21"/>
      <c r="B296" s="22"/>
      <c r="C296" s="23"/>
      <c r="D296" s="24"/>
      <c r="E296" s="25"/>
      <c r="F296" s="26"/>
      <c r="G296" s="24"/>
      <c r="H296" s="26"/>
      <c r="I296" s="25"/>
      <c r="J296" s="25"/>
      <c r="K296" s="24"/>
      <c r="L296" s="27"/>
      <c r="M296" s="25"/>
      <c r="N296" s="25"/>
      <c r="O296" s="25"/>
      <c r="P296" s="25"/>
      <c r="Q296" s="25"/>
      <c r="R296" s="25"/>
      <c r="S296" s="25"/>
      <c r="T296" s="25"/>
      <c r="U296" s="25"/>
      <c r="V296" s="27"/>
      <c r="W296" s="28"/>
    </row>
    <row r="297" s="20" customFormat="true" spans="1:23">
      <c r="A297" s="21"/>
      <c r="B297" s="22"/>
      <c r="C297" s="23"/>
      <c r="D297" s="24"/>
      <c r="E297" s="25"/>
      <c r="F297" s="26"/>
      <c r="G297" s="24"/>
      <c r="H297" s="26"/>
      <c r="I297" s="25"/>
      <c r="J297" s="25"/>
      <c r="K297" s="24"/>
      <c r="L297" s="27"/>
      <c r="M297" s="25"/>
      <c r="N297" s="25"/>
      <c r="O297" s="25"/>
      <c r="P297" s="25"/>
      <c r="Q297" s="25"/>
      <c r="R297" s="25"/>
      <c r="S297" s="25"/>
      <c r="T297" s="25"/>
      <c r="U297" s="25"/>
      <c r="V297" s="27"/>
      <c r="W297" s="28"/>
    </row>
    <row r="298" s="20" customFormat="true" spans="1:23">
      <c r="A298" s="21"/>
      <c r="B298" s="22"/>
      <c r="C298" s="23"/>
      <c r="D298" s="24"/>
      <c r="E298" s="25"/>
      <c r="F298" s="26"/>
      <c r="G298" s="24"/>
      <c r="H298" s="26"/>
      <c r="I298" s="25"/>
      <c r="J298" s="25"/>
      <c r="K298" s="24"/>
      <c r="L298" s="27"/>
      <c r="M298" s="25"/>
      <c r="N298" s="25"/>
      <c r="O298" s="25"/>
      <c r="P298" s="25"/>
      <c r="Q298" s="25"/>
      <c r="R298" s="25"/>
      <c r="S298" s="25"/>
      <c r="T298" s="25"/>
      <c r="U298" s="25"/>
      <c r="V298" s="27"/>
      <c r="W298" s="28"/>
    </row>
    <row r="299" s="20" customFormat="true" spans="1:23">
      <c r="A299" s="21"/>
      <c r="B299" s="22"/>
      <c r="C299" s="23"/>
      <c r="D299" s="24"/>
      <c r="E299" s="25"/>
      <c r="F299" s="26"/>
      <c r="G299" s="24"/>
      <c r="H299" s="26"/>
      <c r="I299" s="25"/>
      <c r="J299" s="25"/>
      <c r="K299" s="24"/>
      <c r="L299" s="27"/>
      <c r="M299" s="25"/>
      <c r="N299" s="25"/>
      <c r="O299" s="25"/>
      <c r="P299" s="25"/>
      <c r="Q299" s="25"/>
      <c r="R299" s="25"/>
      <c r="S299" s="25"/>
      <c r="T299" s="25"/>
      <c r="U299" s="25"/>
      <c r="V299" s="27"/>
      <c r="W299" s="28"/>
    </row>
    <row r="300" s="20" customFormat="true" spans="1:23">
      <c r="A300" s="21"/>
      <c r="B300" s="22"/>
      <c r="C300" s="23"/>
      <c r="D300" s="24"/>
      <c r="E300" s="25"/>
      <c r="F300" s="26"/>
      <c r="G300" s="24"/>
      <c r="H300" s="26"/>
      <c r="I300" s="25"/>
      <c r="J300" s="25"/>
      <c r="K300" s="24"/>
      <c r="L300" s="27"/>
      <c r="M300" s="25"/>
      <c r="N300" s="25"/>
      <c r="O300" s="25"/>
      <c r="P300" s="25"/>
      <c r="Q300" s="25"/>
      <c r="R300" s="25"/>
      <c r="S300" s="25"/>
      <c r="T300" s="25"/>
      <c r="U300" s="25"/>
      <c r="V300" s="27"/>
      <c r="W300" s="28"/>
    </row>
    <row r="301" s="20" customFormat="true" spans="1:23">
      <c r="A301" s="21"/>
      <c r="B301" s="22"/>
      <c r="C301" s="23"/>
      <c r="D301" s="24"/>
      <c r="E301" s="25"/>
      <c r="F301" s="26"/>
      <c r="G301" s="24"/>
      <c r="H301" s="26"/>
      <c r="I301" s="25"/>
      <c r="J301" s="25"/>
      <c r="K301" s="24"/>
      <c r="L301" s="27"/>
      <c r="M301" s="25"/>
      <c r="N301" s="25"/>
      <c r="O301" s="25"/>
      <c r="P301" s="25"/>
      <c r="Q301" s="25"/>
      <c r="R301" s="25"/>
      <c r="S301" s="25"/>
      <c r="T301" s="25"/>
      <c r="U301" s="25"/>
      <c r="V301" s="27"/>
      <c r="W301" s="28"/>
    </row>
    <row r="302" s="20" customFormat="true" spans="1:23">
      <c r="A302" s="21"/>
      <c r="B302" s="22"/>
      <c r="C302" s="23"/>
      <c r="D302" s="24"/>
      <c r="E302" s="25"/>
      <c r="F302" s="26"/>
      <c r="G302" s="24"/>
      <c r="H302" s="26"/>
      <c r="I302" s="25"/>
      <c r="J302" s="25"/>
      <c r="K302" s="24"/>
      <c r="L302" s="27"/>
      <c r="M302" s="25"/>
      <c r="N302" s="25"/>
      <c r="O302" s="25"/>
      <c r="P302" s="25"/>
      <c r="Q302" s="25"/>
      <c r="R302" s="25"/>
      <c r="S302" s="25"/>
      <c r="T302" s="25"/>
      <c r="U302" s="25"/>
      <c r="V302" s="27"/>
      <c r="W302" s="28"/>
    </row>
    <row r="303" s="20" customFormat="true" spans="1:23">
      <c r="A303" s="21"/>
      <c r="B303" s="22"/>
      <c r="C303" s="23"/>
      <c r="D303" s="24"/>
      <c r="E303" s="25"/>
      <c r="F303" s="26"/>
      <c r="G303" s="24"/>
      <c r="H303" s="26"/>
      <c r="I303" s="25"/>
      <c r="J303" s="25"/>
      <c r="K303" s="24"/>
      <c r="L303" s="27"/>
      <c r="M303" s="25"/>
      <c r="N303" s="25"/>
      <c r="O303" s="25"/>
      <c r="P303" s="25"/>
      <c r="Q303" s="25"/>
      <c r="R303" s="25"/>
      <c r="S303" s="25"/>
      <c r="T303" s="25"/>
      <c r="U303" s="25"/>
      <c r="V303" s="27"/>
      <c r="W303" s="28"/>
    </row>
    <row r="304" s="20" customFormat="true" spans="1:23">
      <c r="A304" s="21"/>
      <c r="B304" s="22"/>
      <c r="C304" s="23"/>
      <c r="D304" s="24"/>
      <c r="E304" s="25"/>
      <c r="F304" s="26"/>
      <c r="G304" s="24"/>
      <c r="H304" s="26"/>
      <c r="I304" s="25"/>
      <c r="J304" s="25"/>
      <c r="K304" s="24"/>
      <c r="L304" s="27"/>
      <c r="M304" s="25"/>
      <c r="N304" s="25"/>
      <c r="O304" s="25"/>
      <c r="P304" s="25"/>
      <c r="Q304" s="25"/>
      <c r="R304" s="25"/>
      <c r="S304" s="25"/>
      <c r="T304" s="25"/>
      <c r="U304" s="25"/>
      <c r="V304" s="27"/>
      <c r="W304" s="28"/>
    </row>
    <row r="305" s="20" customFormat="true" spans="1:23">
      <c r="A305" s="21"/>
      <c r="B305" s="22"/>
      <c r="C305" s="23"/>
      <c r="D305" s="24"/>
      <c r="E305" s="25"/>
      <c r="F305" s="26"/>
      <c r="G305" s="24"/>
      <c r="H305" s="26"/>
      <c r="I305" s="25"/>
      <c r="J305" s="25"/>
      <c r="K305" s="24"/>
      <c r="L305" s="27"/>
      <c r="M305" s="25"/>
      <c r="N305" s="25"/>
      <c r="O305" s="25"/>
      <c r="P305" s="25"/>
      <c r="Q305" s="25"/>
      <c r="R305" s="25"/>
      <c r="S305" s="25"/>
      <c r="T305" s="25"/>
      <c r="U305" s="25"/>
      <c r="V305" s="27"/>
      <c r="W305" s="28"/>
    </row>
    <row r="306" s="20" customFormat="true" spans="1:23">
      <c r="A306" s="21"/>
      <c r="B306" s="22"/>
      <c r="C306" s="23"/>
      <c r="D306" s="24"/>
      <c r="E306" s="25"/>
      <c r="F306" s="26"/>
      <c r="G306" s="24"/>
      <c r="H306" s="26"/>
      <c r="I306" s="25"/>
      <c r="J306" s="25"/>
      <c r="K306" s="24"/>
      <c r="L306" s="27"/>
      <c r="M306" s="25"/>
      <c r="N306" s="25"/>
      <c r="O306" s="25"/>
      <c r="P306" s="25"/>
      <c r="Q306" s="25"/>
      <c r="R306" s="25"/>
      <c r="S306" s="25"/>
      <c r="T306" s="25"/>
      <c r="U306" s="25"/>
      <c r="V306" s="27"/>
      <c r="W306" s="28"/>
    </row>
    <row r="307" s="20" customFormat="true" spans="1:23">
      <c r="A307" s="21"/>
      <c r="B307" s="22"/>
      <c r="C307" s="23"/>
      <c r="D307" s="24"/>
      <c r="E307" s="25"/>
      <c r="F307" s="26"/>
      <c r="G307" s="24"/>
      <c r="H307" s="26"/>
      <c r="I307" s="25"/>
      <c r="J307" s="25"/>
      <c r="K307" s="24"/>
      <c r="L307" s="27"/>
      <c r="M307" s="25"/>
      <c r="N307" s="25"/>
      <c r="O307" s="25"/>
      <c r="P307" s="25"/>
      <c r="Q307" s="25"/>
      <c r="R307" s="25"/>
      <c r="S307" s="25"/>
      <c r="T307" s="25"/>
      <c r="U307" s="25"/>
      <c r="V307" s="27"/>
      <c r="W307" s="28"/>
    </row>
    <row r="308" s="20" customFormat="true" spans="1:23">
      <c r="A308" s="21"/>
      <c r="B308" s="22"/>
      <c r="C308" s="23"/>
      <c r="D308" s="24"/>
      <c r="E308" s="25"/>
      <c r="F308" s="26"/>
      <c r="G308" s="24"/>
      <c r="H308" s="26"/>
      <c r="I308" s="25"/>
      <c r="J308" s="25"/>
      <c r="K308" s="24"/>
      <c r="L308" s="27"/>
      <c r="M308" s="25"/>
      <c r="N308" s="25"/>
      <c r="O308" s="25"/>
      <c r="P308" s="25"/>
      <c r="Q308" s="25"/>
      <c r="R308" s="25"/>
      <c r="S308" s="25"/>
      <c r="T308" s="25"/>
      <c r="U308" s="25"/>
      <c r="V308" s="27"/>
      <c r="W308" s="28"/>
    </row>
    <row r="309" s="20" customFormat="true" spans="1:23">
      <c r="A309" s="21"/>
      <c r="B309" s="22"/>
      <c r="C309" s="23"/>
      <c r="D309" s="24"/>
      <c r="E309" s="25"/>
      <c r="F309" s="26"/>
      <c r="G309" s="24"/>
      <c r="H309" s="26"/>
      <c r="I309" s="25"/>
      <c r="J309" s="25"/>
      <c r="K309" s="24"/>
      <c r="L309" s="27"/>
      <c r="M309" s="25"/>
      <c r="N309" s="25"/>
      <c r="O309" s="25"/>
      <c r="P309" s="25"/>
      <c r="Q309" s="25"/>
      <c r="R309" s="25"/>
      <c r="S309" s="25"/>
      <c r="T309" s="25"/>
      <c r="U309" s="25"/>
      <c r="V309" s="27"/>
      <c r="W309" s="28"/>
    </row>
    <row r="310" s="20" customFormat="true" spans="1:23">
      <c r="A310" s="21"/>
      <c r="B310" s="22"/>
      <c r="C310" s="23"/>
      <c r="D310" s="24"/>
      <c r="E310" s="25"/>
      <c r="F310" s="26"/>
      <c r="G310" s="24"/>
      <c r="H310" s="26"/>
      <c r="I310" s="25"/>
      <c r="J310" s="25"/>
      <c r="K310" s="24"/>
      <c r="L310" s="27"/>
      <c r="M310" s="25"/>
      <c r="N310" s="25"/>
      <c r="O310" s="25"/>
      <c r="P310" s="25"/>
      <c r="Q310" s="25"/>
      <c r="R310" s="25"/>
      <c r="S310" s="25"/>
      <c r="T310" s="25"/>
      <c r="U310" s="25"/>
      <c r="V310" s="27"/>
      <c r="W310" s="28"/>
    </row>
    <row r="311" s="20" customFormat="true" spans="1:23">
      <c r="A311" s="21"/>
      <c r="B311" s="22"/>
      <c r="C311" s="23"/>
      <c r="D311" s="24"/>
      <c r="E311" s="25"/>
      <c r="F311" s="26"/>
      <c r="G311" s="24"/>
      <c r="H311" s="26"/>
      <c r="I311" s="25"/>
      <c r="J311" s="25"/>
      <c r="K311" s="24"/>
      <c r="L311" s="27"/>
      <c r="M311" s="25"/>
      <c r="N311" s="25"/>
      <c r="O311" s="25"/>
      <c r="P311" s="25"/>
      <c r="Q311" s="25"/>
      <c r="R311" s="25"/>
      <c r="S311" s="25"/>
      <c r="T311" s="25"/>
      <c r="U311" s="25"/>
      <c r="V311" s="27"/>
      <c r="W311" s="28"/>
    </row>
    <row r="312" s="20" customFormat="true" spans="1:23">
      <c r="A312" s="21"/>
      <c r="B312" s="22"/>
      <c r="C312" s="23"/>
      <c r="D312" s="24"/>
      <c r="E312" s="25"/>
      <c r="F312" s="26"/>
      <c r="G312" s="24"/>
      <c r="H312" s="26"/>
      <c r="I312" s="25"/>
      <c r="J312" s="25"/>
      <c r="K312" s="24"/>
      <c r="L312" s="27"/>
      <c r="M312" s="25"/>
      <c r="N312" s="25"/>
      <c r="O312" s="25"/>
      <c r="P312" s="25"/>
      <c r="Q312" s="25"/>
      <c r="R312" s="25"/>
      <c r="S312" s="25"/>
      <c r="T312" s="25"/>
      <c r="U312" s="25"/>
      <c r="V312" s="27"/>
      <c r="W312" s="28"/>
    </row>
    <row r="313" s="20" customFormat="true" spans="1:23">
      <c r="A313" s="21"/>
      <c r="B313" s="22"/>
      <c r="C313" s="23"/>
      <c r="D313" s="24"/>
      <c r="E313" s="25"/>
      <c r="F313" s="26"/>
      <c r="G313" s="24"/>
      <c r="H313" s="26"/>
      <c r="I313" s="25"/>
      <c r="J313" s="25"/>
      <c r="K313" s="24"/>
      <c r="L313" s="27"/>
      <c r="M313" s="25"/>
      <c r="N313" s="25"/>
      <c r="O313" s="25"/>
      <c r="P313" s="25"/>
      <c r="Q313" s="25"/>
      <c r="R313" s="25"/>
      <c r="S313" s="25"/>
      <c r="T313" s="25"/>
      <c r="U313" s="25"/>
      <c r="V313" s="27"/>
      <c r="W313" s="28"/>
    </row>
    <row r="314" s="20" customFormat="true" spans="1:23">
      <c r="A314" s="21"/>
      <c r="B314" s="22"/>
      <c r="C314" s="23"/>
      <c r="D314" s="24"/>
      <c r="E314" s="25"/>
      <c r="F314" s="26"/>
      <c r="G314" s="24"/>
      <c r="H314" s="26"/>
      <c r="I314" s="25"/>
      <c r="J314" s="25"/>
      <c r="K314" s="24"/>
      <c r="L314" s="27"/>
      <c r="M314" s="25"/>
      <c r="N314" s="25"/>
      <c r="O314" s="25"/>
      <c r="P314" s="25"/>
      <c r="Q314" s="25"/>
      <c r="R314" s="25"/>
      <c r="S314" s="25"/>
      <c r="T314" s="25"/>
      <c r="U314" s="25"/>
      <c r="V314" s="27"/>
      <c r="W314" s="28"/>
    </row>
    <row r="315" s="20" customFormat="true" spans="1:23">
      <c r="A315" s="21"/>
      <c r="B315" s="22"/>
      <c r="C315" s="23"/>
      <c r="D315" s="24"/>
      <c r="E315" s="25"/>
      <c r="F315" s="26"/>
      <c r="G315" s="24"/>
      <c r="H315" s="26"/>
      <c r="I315" s="25"/>
      <c r="J315" s="25"/>
      <c r="K315" s="24"/>
      <c r="L315" s="27"/>
      <c r="M315" s="25"/>
      <c r="N315" s="25"/>
      <c r="O315" s="25"/>
      <c r="P315" s="25"/>
      <c r="Q315" s="25"/>
      <c r="R315" s="25"/>
      <c r="S315" s="25"/>
      <c r="T315" s="25"/>
      <c r="U315" s="25"/>
      <c r="V315" s="27"/>
      <c r="W315" s="28"/>
    </row>
    <row r="316" s="20" customFormat="true" spans="1:23">
      <c r="A316" s="21"/>
      <c r="B316" s="22"/>
      <c r="C316" s="23"/>
      <c r="D316" s="24"/>
      <c r="E316" s="25"/>
      <c r="F316" s="26"/>
      <c r="G316" s="24"/>
      <c r="H316" s="26"/>
      <c r="I316" s="25"/>
      <c r="J316" s="25"/>
      <c r="K316" s="24"/>
      <c r="L316" s="27"/>
      <c r="M316" s="25"/>
      <c r="N316" s="25"/>
      <c r="O316" s="25"/>
      <c r="P316" s="25"/>
      <c r="Q316" s="25"/>
      <c r="R316" s="25"/>
      <c r="S316" s="25"/>
      <c r="T316" s="25"/>
      <c r="U316" s="25"/>
      <c r="V316" s="27"/>
      <c r="W316" s="28"/>
    </row>
    <row r="317" s="20" customFormat="true" spans="1:23">
      <c r="A317" s="21"/>
      <c r="B317" s="22"/>
      <c r="C317" s="23"/>
      <c r="D317" s="24"/>
      <c r="E317" s="25"/>
      <c r="F317" s="26"/>
      <c r="G317" s="24"/>
      <c r="H317" s="26"/>
      <c r="I317" s="25"/>
      <c r="J317" s="25"/>
      <c r="K317" s="24"/>
      <c r="L317" s="27"/>
      <c r="M317" s="25"/>
      <c r="N317" s="25"/>
      <c r="O317" s="25"/>
      <c r="P317" s="25"/>
      <c r="Q317" s="25"/>
      <c r="R317" s="25"/>
      <c r="S317" s="25"/>
      <c r="T317" s="25"/>
      <c r="U317" s="25"/>
      <c r="V317" s="27"/>
      <c r="W317" s="28"/>
    </row>
    <row r="318" s="20" customFormat="true" spans="1:23">
      <c r="A318" s="21"/>
      <c r="B318" s="22"/>
      <c r="C318" s="23"/>
      <c r="D318" s="24"/>
      <c r="E318" s="25"/>
      <c r="F318" s="26"/>
      <c r="G318" s="24"/>
      <c r="H318" s="26"/>
      <c r="I318" s="25"/>
      <c r="J318" s="25"/>
      <c r="K318" s="24"/>
      <c r="L318" s="27"/>
      <c r="M318" s="25"/>
      <c r="N318" s="25"/>
      <c r="O318" s="25"/>
      <c r="P318" s="25"/>
      <c r="Q318" s="25"/>
      <c r="R318" s="25"/>
      <c r="S318" s="25"/>
      <c r="T318" s="25"/>
      <c r="U318" s="25"/>
      <c r="V318" s="27"/>
      <c r="W318" s="28"/>
    </row>
    <row r="319" s="20" customFormat="true" spans="1:23">
      <c r="A319" s="21"/>
      <c r="B319" s="22"/>
      <c r="C319" s="23"/>
      <c r="D319" s="24"/>
      <c r="E319" s="25"/>
      <c r="F319" s="26"/>
      <c r="G319" s="24"/>
      <c r="H319" s="26"/>
      <c r="I319" s="25"/>
      <c r="J319" s="25"/>
      <c r="K319" s="24"/>
      <c r="L319" s="27"/>
      <c r="M319" s="25"/>
      <c r="N319" s="25"/>
      <c r="O319" s="25"/>
      <c r="P319" s="25"/>
      <c r="Q319" s="25"/>
      <c r="R319" s="25"/>
      <c r="S319" s="25"/>
      <c r="T319" s="25"/>
      <c r="U319" s="25"/>
      <c r="V319" s="27"/>
      <c r="W319" s="28"/>
    </row>
    <row r="320" s="20" customFormat="true" spans="1:23">
      <c r="A320" s="21"/>
      <c r="B320" s="22"/>
      <c r="C320" s="23"/>
      <c r="D320" s="24"/>
      <c r="E320" s="25"/>
      <c r="F320" s="26"/>
      <c r="G320" s="24"/>
      <c r="H320" s="26"/>
      <c r="I320" s="25"/>
      <c r="J320" s="25"/>
      <c r="K320" s="24"/>
      <c r="L320" s="27"/>
      <c r="M320" s="25"/>
      <c r="N320" s="25"/>
      <c r="O320" s="25"/>
      <c r="P320" s="25"/>
      <c r="Q320" s="25"/>
      <c r="R320" s="25"/>
      <c r="S320" s="25"/>
      <c r="T320" s="25"/>
      <c r="U320" s="25"/>
      <c r="V320" s="27"/>
      <c r="W320" s="28"/>
    </row>
    <row r="321" s="20" customFormat="true" spans="1:23">
      <c r="A321" s="21"/>
      <c r="B321" s="22"/>
      <c r="C321" s="23"/>
      <c r="D321" s="24"/>
      <c r="E321" s="25"/>
      <c r="F321" s="26"/>
      <c r="G321" s="24"/>
      <c r="H321" s="26"/>
      <c r="I321" s="25"/>
      <c r="J321" s="25"/>
      <c r="K321" s="24"/>
      <c r="L321" s="27"/>
      <c r="M321" s="25"/>
      <c r="N321" s="25"/>
      <c r="O321" s="25"/>
      <c r="P321" s="25"/>
      <c r="Q321" s="25"/>
      <c r="R321" s="25"/>
      <c r="S321" s="25"/>
      <c r="T321" s="25"/>
      <c r="U321" s="25"/>
      <c r="V321" s="27"/>
      <c r="W321" s="28"/>
    </row>
    <row r="322" s="20" customFormat="true" spans="1:23">
      <c r="A322" s="21"/>
      <c r="B322" s="22"/>
      <c r="C322" s="23"/>
      <c r="D322" s="24"/>
      <c r="E322" s="25"/>
      <c r="F322" s="26"/>
      <c r="G322" s="24"/>
      <c r="H322" s="26"/>
      <c r="I322" s="25"/>
      <c r="J322" s="25"/>
      <c r="K322" s="24"/>
      <c r="L322" s="27"/>
      <c r="M322" s="25"/>
      <c r="N322" s="25"/>
      <c r="O322" s="25"/>
      <c r="P322" s="25"/>
      <c r="Q322" s="25"/>
      <c r="R322" s="25"/>
      <c r="S322" s="25"/>
      <c r="T322" s="25"/>
      <c r="U322" s="25"/>
      <c r="V322" s="27"/>
      <c r="W322" s="28"/>
    </row>
    <row r="323" s="20" customFormat="true" spans="1:23">
      <c r="A323" s="21"/>
      <c r="B323" s="22"/>
      <c r="C323" s="23"/>
      <c r="D323" s="24"/>
      <c r="E323" s="25"/>
      <c r="F323" s="26"/>
      <c r="G323" s="24"/>
      <c r="H323" s="26"/>
      <c r="I323" s="25"/>
      <c r="J323" s="25"/>
      <c r="K323" s="24"/>
      <c r="L323" s="27"/>
      <c r="M323" s="25"/>
      <c r="N323" s="25"/>
      <c r="O323" s="25"/>
      <c r="P323" s="25"/>
      <c r="Q323" s="25"/>
      <c r="R323" s="25"/>
      <c r="S323" s="25"/>
      <c r="T323" s="25"/>
      <c r="U323" s="25"/>
      <c r="V323" s="27"/>
      <c r="W323" s="28"/>
    </row>
    <row r="324" s="20" customFormat="true" spans="1:23">
      <c r="A324" s="21"/>
      <c r="B324" s="22"/>
      <c r="C324" s="23"/>
      <c r="D324" s="24"/>
      <c r="E324" s="25"/>
      <c r="F324" s="26"/>
      <c r="G324" s="24"/>
      <c r="H324" s="26"/>
      <c r="I324" s="25"/>
      <c r="J324" s="25"/>
      <c r="K324" s="24"/>
      <c r="L324" s="27"/>
      <c r="M324" s="25"/>
      <c r="N324" s="25"/>
      <c r="O324" s="25"/>
      <c r="P324" s="25"/>
      <c r="Q324" s="25"/>
      <c r="R324" s="25"/>
      <c r="S324" s="25"/>
      <c r="T324" s="25"/>
      <c r="U324" s="25"/>
      <c r="V324" s="27"/>
      <c r="W324" s="28"/>
    </row>
    <row r="325" s="20" customFormat="true" spans="1:23">
      <c r="A325" s="21"/>
      <c r="B325" s="22"/>
      <c r="C325" s="23"/>
      <c r="D325" s="24"/>
      <c r="E325" s="25"/>
      <c r="F325" s="26"/>
      <c r="G325" s="24"/>
      <c r="H325" s="26"/>
      <c r="I325" s="25"/>
      <c r="J325" s="25"/>
      <c r="K325" s="24"/>
      <c r="L325" s="27"/>
      <c r="M325" s="25"/>
      <c r="N325" s="25"/>
      <c r="O325" s="25"/>
      <c r="P325" s="25"/>
      <c r="Q325" s="25"/>
      <c r="R325" s="25"/>
      <c r="S325" s="25"/>
      <c r="T325" s="25"/>
      <c r="U325" s="25"/>
      <c r="V325" s="27"/>
      <c r="W325" s="28"/>
    </row>
    <row r="326" s="20" customFormat="true" spans="1:23">
      <c r="A326" s="21"/>
      <c r="B326" s="22"/>
      <c r="C326" s="23"/>
      <c r="D326" s="24"/>
      <c r="E326" s="25"/>
      <c r="F326" s="26"/>
      <c r="G326" s="24"/>
      <c r="H326" s="26"/>
      <c r="I326" s="25"/>
      <c r="J326" s="25"/>
      <c r="K326" s="24"/>
      <c r="L326" s="27"/>
      <c r="M326" s="25"/>
      <c r="N326" s="25"/>
      <c r="O326" s="25"/>
      <c r="P326" s="25"/>
      <c r="Q326" s="25"/>
      <c r="R326" s="25"/>
      <c r="S326" s="25"/>
      <c r="T326" s="25"/>
      <c r="U326" s="25"/>
      <c r="V326" s="27"/>
      <c r="W326" s="28"/>
    </row>
    <row r="327" s="20" customFormat="true" spans="1:23">
      <c r="A327" s="21"/>
      <c r="B327" s="22"/>
      <c r="C327" s="23"/>
      <c r="D327" s="24"/>
      <c r="E327" s="25"/>
      <c r="F327" s="26"/>
      <c r="G327" s="24"/>
      <c r="H327" s="26"/>
      <c r="I327" s="25"/>
      <c r="J327" s="25"/>
      <c r="K327" s="24"/>
      <c r="L327" s="27"/>
      <c r="M327" s="25"/>
      <c r="N327" s="25"/>
      <c r="O327" s="25"/>
      <c r="P327" s="25"/>
      <c r="Q327" s="25"/>
      <c r="R327" s="25"/>
      <c r="S327" s="25"/>
      <c r="T327" s="25"/>
      <c r="U327" s="25"/>
      <c r="V327" s="27"/>
      <c r="W327" s="28"/>
    </row>
    <row r="328" s="20" customFormat="true" spans="1:23">
      <c r="A328" s="21"/>
      <c r="B328" s="22"/>
      <c r="C328" s="23"/>
      <c r="D328" s="24"/>
      <c r="E328" s="25"/>
      <c r="F328" s="26"/>
      <c r="G328" s="24"/>
      <c r="H328" s="26"/>
      <c r="I328" s="25"/>
      <c r="J328" s="25"/>
      <c r="K328" s="24"/>
      <c r="L328" s="27"/>
      <c r="M328" s="25"/>
      <c r="N328" s="25"/>
      <c r="O328" s="25"/>
      <c r="P328" s="25"/>
      <c r="Q328" s="25"/>
      <c r="R328" s="25"/>
      <c r="S328" s="25"/>
      <c r="T328" s="25"/>
      <c r="U328" s="25"/>
      <c r="V328" s="27"/>
      <c r="W328" s="28"/>
    </row>
    <row r="329" s="20" customFormat="true" spans="1:23">
      <c r="A329" s="21"/>
      <c r="B329" s="22"/>
      <c r="C329" s="23"/>
      <c r="D329" s="24"/>
      <c r="E329" s="25"/>
      <c r="F329" s="26"/>
      <c r="G329" s="24"/>
      <c r="H329" s="26"/>
      <c r="I329" s="25"/>
      <c r="J329" s="25"/>
      <c r="K329" s="24"/>
      <c r="L329" s="27"/>
      <c r="M329" s="25"/>
      <c r="N329" s="25"/>
      <c r="O329" s="25"/>
      <c r="P329" s="25"/>
      <c r="Q329" s="25"/>
      <c r="R329" s="25"/>
      <c r="S329" s="25"/>
      <c r="T329" s="25"/>
      <c r="U329" s="25"/>
      <c r="V329" s="27"/>
      <c r="W329" s="28"/>
    </row>
    <row r="330" s="20" customFormat="true" spans="1:23">
      <c r="A330" s="21"/>
      <c r="B330" s="22"/>
      <c r="C330" s="23"/>
      <c r="D330" s="24"/>
      <c r="E330" s="25"/>
      <c r="F330" s="26"/>
      <c r="G330" s="24"/>
      <c r="H330" s="26"/>
      <c r="I330" s="25"/>
      <c r="J330" s="25"/>
      <c r="K330" s="24"/>
      <c r="L330" s="27"/>
      <c r="M330" s="25"/>
      <c r="N330" s="25"/>
      <c r="O330" s="25"/>
      <c r="P330" s="25"/>
      <c r="Q330" s="25"/>
      <c r="R330" s="25"/>
      <c r="S330" s="25"/>
      <c r="T330" s="25"/>
      <c r="U330" s="25"/>
      <c r="V330" s="27"/>
      <c r="W330" s="28"/>
    </row>
    <row r="331" s="20" customFormat="true" spans="1:23">
      <c r="A331" s="21"/>
      <c r="B331" s="22"/>
      <c r="C331" s="23"/>
      <c r="D331" s="24"/>
      <c r="E331" s="25"/>
      <c r="F331" s="26"/>
      <c r="G331" s="24"/>
      <c r="H331" s="26"/>
      <c r="I331" s="25"/>
      <c r="J331" s="25"/>
      <c r="K331" s="24"/>
      <c r="L331" s="27"/>
      <c r="M331" s="25"/>
      <c r="N331" s="25"/>
      <c r="O331" s="25"/>
      <c r="P331" s="25"/>
      <c r="Q331" s="25"/>
      <c r="R331" s="25"/>
      <c r="S331" s="25"/>
      <c r="T331" s="25"/>
      <c r="U331" s="25"/>
      <c r="V331" s="27"/>
      <c r="W331" s="28"/>
    </row>
    <row r="332" s="20" customFormat="true" spans="1:23">
      <c r="A332" s="21"/>
      <c r="B332" s="22"/>
      <c r="C332" s="23"/>
      <c r="D332" s="24"/>
      <c r="E332" s="25"/>
      <c r="F332" s="26"/>
      <c r="G332" s="24"/>
      <c r="H332" s="26"/>
      <c r="I332" s="25"/>
      <c r="J332" s="25"/>
      <c r="K332" s="24"/>
      <c r="L332" s="27"/>
      <c r="M332" s="25"/>
      <c r="N332" s="25"/>
      <c r="O332" s="25"/>
      <c r="P332" s="25"/>
      <c r="Q332" s="25"/>
      <c r="R332" s="25"/>
      <c r="S332" s="25"/>
      <c r="T332" s="25"/>
      <c r="U332" s="25"/>
      <c r="V332" s="27"/>
      <c r="W332" s="28"/>
    </row>
    <row r="333" s="20" customFormat="true" spans="1:23">
      <c r="A333" s="21"/>
      <c r="B333" s="22"/>
      <c r="C333" s="23"/>
      <c r="D333" s="24"/>
      <c r="E333" s="25"/>
      <c r="F333" s="26"/>
      <c r="G333" s="24"/>
      <c r="H333" s="26"/>
      <c r="I333" s="25"/>
      <c r="J333" s="25"/>
      <c r="K333" s="24"/>
      <c r="L333" s="27"/>
      <c r="M333" s="25"/>
      <c r="N333" s="25"/>
      <c r="O333" s="25"/>
      <c r="P333" s="25"/>
      <c r="Q333" s="25"/>
      <c r="R333" s="25"/>
      <c r="S333" s="25"/>
      <c r="T333" s="25"/>
      <c r="U333" s="25"/>
      <c r="V333" s="27"/>
      <c r="W333" s="28"/>
    </row>
  </sheetData>
  <autoFilter ref="A6:AA189">
    <extLst/>
  </autoFilter>
  <mergeCells count="44">
    <mergeCell ref="K4:U4"/>
    <mergeCell ref="L5:O5"/>
    <mergeCell ref="A7:J7"/>
    <mergeCell ref="B8:D8"/>
    <mergeCell ref="A9:D9"/>
    <mergeCell ref="B51:D51"/>
    <mergeCell ref="B57:D57"/>
    <mergeCell ref="B64:D64"/>
    <mergeCell ref="B69:C69"/>
    <mergeCell ref="B71:D71"/>
    <mergeCell ref="B72:C72"/>
    <mergeCell ref="B76:C76"/>
    <mergeCell ref="B82:C82"/>
    <mergeCell ref="B85:D85"/>
    <mergeCell ref="B86:C86"/>
    <mergeCell ref="B167:C167"/>
    <mergeCell ref="B169:D169"/>
    <mergeCell ref="B170:C170"/>
    <mergeCell ref="B172:C172"/>
    <mergeCell ref="B176:C176"/>
    <mergeCell ref="B182:C182"/>
    <mergeCell ref="B186:D186"/>
    <mergeCell ref="B188:D188"/>
    <mergeCell ref="A4:A6"/>
    <mergeCell ref="B4:B6"/>
    <mergeCell ref="C4:C6"/>
    <mergeCell ref="D4:D6"/>
    <mergeCell ref="E4:E6"/>
    <mergeCell ref="F4:F6"/>
    <mergeCell ref="G4:G6"/>
    <mergeCell ref="H4:H6"/>
    <mergeCell ref="I4:I6"/>
    <mergeCell ref="J4:J6"/>
    <mergeCell ref="K5:K6"/>
    <mergeCell ref="P5:P6"/>
    <mergeCell ref="Q5:Q6"/>
    <mergeCell ref="R5:R6"/>
    <mergeCell ref="S5:S6"/>
    <mergeCell ref="T5:T6"/>
    <mergeCell ref="U5:U6"/>
    <mergeCell ref="V4:V6"/>
    <mergeCell ref="W4:W6"/>
    <mergeCell ref="X4:X6"/>
    <mergeCell ref="B2:X3"/>
  </mergeCells>
  <dataValidations count="1">
    <dataValidation type="list" allowBlank="1" showInputMessage="1" showErrorMessage="1" sqref="E99 E100">
      <formula1>"续建,新建"</formula1>
    </dataValidation>
  </dataValidations>
  <pageMargins left="0.393055555555556" right="0.354166666666667" top="0.590277777777778" bottom="0.668055555555556" header="0.432638888888889" footer="0.511805555555556"/>
  <pageSetup paperSize="9" scale="27" fitToHeight="0" orientation="landscape" horizontalDpi="600"/>
  <headerFooter>
    <oddFooter>&amp;C第 &amp;P 页，共 &amp;N 页</oddFooter>
  </headerFooter>
  <rowBreaks count="2" manualBreakCount="2">
    <brk id="20" max="23" man="1"/>
    <brk id="189" max="23" man="1"/>
  </rowBreaks>
  <ignoredErrors>
    <ignoredError sqref="L64" formulaRange="true"/>
    <ignoredError sqref="K51 L9" formula="true"/>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guyuan</cp:lastModifiedBy>
  <dcterms:created xsi:type="dcterms:W3CDTF">2023-09-18T15:50:00Z</dcterms:created>
  <dcterms:modified xsi:type="dcterms:W3CDTF">2024-01-30T08:49:35Z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83390AD12B7BB8E26133B2651D43F18E</vt:lpwstr>
  </property>
  <property fmtid="{D5CDD505-2E9C-101B-9397-08002B2CF9AE}" pid="3" name="KSOProductBuildVer">
    <vt:lpwstr>2052-11.8.2.10337</vt:lpwstr>
  </property>
</Properties>
</file>