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分配表" sheetId="1" r:id="rId1"/>
  </sheets>
  <calcPr calcId="144525"/>
</workbook>
</file>

<file path=xl/sharedStrings.xml><?xml version="1.0" encoding="utf-8"?>
<sst xmlns="http://schemas.openxmlformats.org/spreadsheetml/2006/main" count="48" uniqueCount="33">
  <si>
    <t>原州区民政局2025年4月份特困人员供养资金及困难补贴资金分配表</t>
  </si>
  <si>
    <t>单位：固原市原州区民政局</t>
  </si>
  <si>
    <t>名称</t>
  </si>
  <si>
    <t>供养资金发放标准              （人/月/元）</t>
  </si>
  <si>
    <t>发放人数（人）</t>
  </si>
  <si>
    <t>4月特困供养资金（元）</t>
  </si>
  <si>
    <t>困难补贴（元）</t>
  </si>
  <si>
    <t>合计（元）</t>
  </si>
  <si>
    <t>城市</t>
  </si>
  <si>
    <t>农村</t>
  </si>
  <si>
    <t>小计</t>
  </si>
  <si>
    <t>官厅镇</t>
  </si>
  <si>
    <t>河川乡</t>
  </si>
  <si>
    <t>黄铎堡镇</t>
  </si>
  <si>
    <t>开城镇</t>
  </si>
  <si>
    <t>彭堡镇</t>
  </si>
  <si>
    <t>三营镇</t>
  </si>
  <si>
    <t>炭山乡</t>
  </si>
  <si>
    <t>头营镇</t>
  </si>
  <si>
    <t>寨科乡</t>
  </si>
  <si>
    <t>张易镇</t>
  </si>
  <si>
    <t>中河乡</t>
  </si>
  <si>
    <t>南关办事处</t>
  </si>
  <si>
    <t>北塬办事处</t>
  </si>
  <si>
    <t>古雁办事处</t>
  </si>
  <si>
    <t>┄┄</t>
  </si>
  <si>
    <t>寨科中心敬老院</t>
  </si>
  <si>
    <t>杨郎中心敬老院</t>
  </si>
  <si>
    <t>原州区中心敬老院</t>
  </si>
  <si>
    <t>合计</t>
  </si>
  <si>
    <t xml:space="preserve">分管领导： </t>
  </si>
  <si>
    <t xml:space="preserve">股室负责人： </t>
  </si>
  <si>
    <t>制表人：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</si>
</sst>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_ "/>
    <numFmt numFmtId="41" formatCode="_ * #,##0_ ;_ * \-#,##0_ ;_ * &quot;-&quot;_ ;_ @_ "/>
    <numFmt numFmtId="177" formatCode="0.00_ "/>
    <numFmt numFmtId="44" formatCode="_ &quot;￥&quot;* #,##0.00_ ;_ &quot;￥&quot;* \-#,##0.00_ ;_ &quot;￥&quot;* &quot;-&quot;??_ ;_ @_ "/>
  </numFmts>
  <fonts count="29">
    <font>
      <sz val="11"/>
      <color indexed="8"/>
      <name val="宋体"/>
      <charset val="134"/>
      <scheme val="minor"/>
    </font>
    <font>
      <sz val="11"/>
      <color indexed="8"/>
      <name val="宋体"/>
      <charset val="134"/>
    </font>
    <font>
      <sz val="11"/>
      <name val="宋体"/>
      <charset val="134"/>
    </font>
    <font>
      <sz val="12"/>
      <color indexed="8"/>
      <name val="宋体"/>
      <charset val="134"/>
    </font>
    <font>
      <sz val="11"/>
      <color theme="1"/>
      <name val="宋体"/>
      <charset val="134"/>
      <scheme val="minor"/>
    </font>
    <font>
      <sz val="20"/>
      <color indexed="8"/>
      <name val="方正小标宋简体"/>
      <charset val="134"/>
    </font>
    <font>
      <b/>
      <sz val="11"/>
      <color indexed="8"/>
      <name val="仿宋_GB2312"/>
      <charset val="134"/>
    </font>
    <font>
      <sz val="11"/>
      <name val="仿宋_GB2312"/>
      <charset val="134"/>
    </font>
    <font>
      <b/>
      <sz val="11"/>
      <name val="仿宋_GB2312"/>
      <charset val="134"/>
    </font>
    <font>
      <b/>
      <sz val="12"/>
      <name val="仿宋_GB2312"/>
      <charset val="134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</fills>
  <borders count="12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0" fontId="16" fillId="12" borderId="0" applyNumberFormat="false" applyBorder="false" applyAlignment="false" applyProtection="false">
      <alignment vertical="center"/>
    </xf>
    <xf numFmtId="0" fontId="10" fillId="18" borderId="0" applyNumberFormat="false" applyBorder="false" applyAlignment="false" applyProtection="false">
      <alignment vertical="center"/>
    </xf>
    <xf numFmtId="0" fontId="21" fillId="14" borderId="6" applyNumberFormat="false" applyAlignment="false" applyProtection="false">
      <alignment vertical="center"/>
    </xf>
    <xf numFmtId="0" fontId="27" fillId="29" borderId="10" applyNumberFormat="false" applyAlignment="false" applyProtection="false">
      <alignment vertical="center"/>
    </xf>
    <xf numFmtId="0" fontId="18" fillId="13" borderId="0" applyNumberFormat="false" applyBorder="false" applyAlignment="false" applyProtection="false">
      <alignment vertical="center"/>
    </xf>
    <xf numFmtId="0" fontId="19" fillId="0" borderId="5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22" fillId="0" borderId="5" applyNumberFormat="false" applyFill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41" fontId="4" fillId="0" borderId="0" applyFont="false" applyFill="false" applyBorder="false" applyAlignment="false" applyProtection="false">
      <alignment vertical="center"/>
    </xf>
    <xf numFmtId="0" fontId="10" fillId="9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6" fillId="11" borderId="0" applyNumberFormat="false" applyBorder="false" applyAlignment="false" applyProtection="false">
      <alignment vertical="center"/>
    </xf>
    <xf numFmtId="0" fontId="15" fillId="0" borderId="7" applyNumberFormat="false" applyFill="false" applyAlignment="false" applyProtection="false">
      <alignment vertical="center"/>
    </xf>
    <xf numFmtId="0" fontId="28" fillId="0" borderId="11" applyNumberFormat="false" applyFill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6" fillId="25" borderId="0" applyNumberFormat="false" applyBorder="false" applyAlignment="false" applyProtection="false">
      <alignment vertical="center"/>
    </xf>
    <xf numFmtId="43" fontId="4" fillId="0" borderId="0" applyFont="false" applyFill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10" fillId="30" borderId="0" applyNumberFormat="false" applyBorder="false" applyAlignment="false" applyProtection="false">
      <alignment vertical="center"/>
    </xf>
    <xf numFmtId="0" fontId="13" fillId="0" borderId="4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0" fillId="19" borderId="0" applyNumberFormat="false" applyBorder="false" applyAlignment="false" applyProtection="false">
      <alignment vertical="center"/>
    </xf>
    <xf numFmtId="42" fontId="4" fillId="0" borderId="0" applyFont="false" applyFill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0" fillId="26" borderId="0" applyNumberFormat="false" applyBorder="false" applyAlignment="false" applyProtection="false">
      <alignment vertical="center"/>
    </xf>
    <xf numFmtId="0" fontId="4" fillId="15" borderId="8" applyNumberFormat="false" applyFont="false" applyAlignment="false" applyProtection="false">
      <alignment vertical="center"/>
    </xf>
    <xf numFmtId="0" fontId="16" fillId="21" borderId="0" applyNumberFormat="false" applyBorder="false" applyAlignment="false" applyProtection="false">
      <alignment vertical="center"/>
    </xf>
    <xf numFmtId="0" fontId="24" fillId="22" borderId="0" applyNumberFormat="false" applyBorder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  <xf numFmtId="0" fontId="23" fillId="16" borderId="0" applyNumberFormat="false" applyBorder="false" applyAlignment="false" applyProtection="false">
      <alignment vertical="center"/>
    </xf>
    <xf numFmtId="0" fontId="25" fillId="14" borderId="9" applyNumberFormat="false" applyAlignment="false" applyProtection="false">
      <alignment vertical="center"/>
    </xf>
    <xf numFmtId="0" fontId="16" fillId="17" borderId="0" applyNumberFormat="false" applyBorder="false" applyAlignment="false" applyProtection="false">
      <alignment vertical="center"/>
    </xf>
    <xf numFmtId="0" fontId="16" fillId="27" borderId="0" applyNumberFormat="false" applyBorder="false" applyAlignment="false" applyProtection="false">
      <alignment vertical="center"/>
    </xf>
    <xf numFmtId="0" fontId="16" fillId="23" borderId="0" applyNumberFormat="false" applyBorder="false" applyAlignment="false" applyProtection="false">
      <alignment vertical="center"/>
    </xf>
    <xf numFmtId="0" fontId="16" fillId="31" borderId="0" applyNumberFormat="false" applyBorder="false" applyAlignment="false" applyProtection="false">
      <alignment vertical="center"/>
    </xf>
    <xf numFmtId="0" fontId="16" fillId="28" borderId="0" applyNumberFormat="false" applyBorder="false" applyAlignment="false" applyProtection="false">
      <alignment vertical="center"/>
    </xf>
    <xf numFmtId="9" fontId="4" fillId="0" borderId="0" applyFont="false" applyFill="false" applyBorder="false" applyAlignment="false" applyProtection="false">
      <alignment vertical="center"/>
    </xf>
    <xf numFmtId="0" fontId="16" fillId="8" borderId="0" applyNumberFormat="false" applyBorder="false" applyAlignment="false" applyProtection="false">
      <alignment vertical="center"/>
    </xf>
    <xf numFmtId="44" fontId="4" fillId="0" borderId="0" applyFont="false" applyFill="false" applyBorder="false" applyAlignment="false" applyProtection="false">
      <alignment vertical="center"/>
    </xf>
    <xf numFmtId="0" fontId="16" fillId="32" borderId="0" applyNumberFormat="false" applyBorder="false" applyAlignment="false" applyProtection="false">
      <alignment vertical="center"/>
    </xf>
    <xf numFmtId="0" fontId="10" fillId="10" borderId="0" applyNumberFormat="false" applyBorder="false" applyAlignment="false" applyProtection="false">
      <alignment vertical="center"/>
    </xf>
    <xf numFmtId="0" fontId="26" fillId="24" borderId="9" applyNumberFormat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6" fillId="7" borderId="0" applyNumberFormat="false" applyBorder="false" applyAlignment="false" applyProtection="false">
      <alignment vertical="center"/>
    </xf>
    <xf numFmtId="0" fontId="10" fillId="2" borderId="0" applyNumberFormat="false" applyBorder="false" applyAlignment="false" applyProtection="false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true" applyFill="true" applyBorder="true" applyAlignment="true">
      <alignment vertical="center"/>
    </xf>
    <xf numFmtId="0" fontId="1" fillId="0" borderId="0" xfId="0" applyFont="true" applyFill="true" applyBorder="true" applyAlignment="true">
      <alignment horizontal="left" vertical="center"/>
    </xf>
    <xf numFmtId="0" fontId="2" fillId="0" borderId="0" xfId="0" applyFont="true" applyFill="true" applyBorder="true" applyAlignment="true">
      <alignment vertical="center"/>
    </xf>
    <xf numFmtId="0" fontId="3" fillId="0" borderId="0" xfId="0" applyFont="true" applyFill="true" applyBorder="true" applyAlignment="true">
      <alignment vertical="center"/>
    </xf>
    <xf numFmtId="0" fontId="1" fillId="0" borderId="0" xfId="0" applyFont="true" applyFill="true" applyBorder="true" applyAlignment="true"/>
    <xf numFmtId="0" fontId="4" fillId="0" borderId="0" xfId="0" applyFont="true" applyFill="true" applyAlignment="true">
      <alignment vertical="center"/>
    </xf>
    <xf numFmtId="0" fontId="0" fillId="0" borderId="0" xfId="0" applyFont="true">
      <alignment vertical="center"/>
    </xf>
    <xf numFmtId="0" fontId="5" fillId="0" borderId="0" xfId="0" applyFont="true" applyFill="true" applyBorder="true" applyAlignment="true">
      <alignment horizontal="center" vertical="center"/>
    </xf>
    <xf numFmtId="0" fontId="6" fillId="0" borderId="0" xfId="0" applyFont="true" applyFill="true" applyBorder="true" applyAlignment="true">
      <alignment horizontal="left" vertical="center"/>
    </xf>
    <xf numFmtId="0" fontId="6" fillId="0" borderId="1" xfId="0" applyFont="true" applyFill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/>
    </xf>
    <xf numFmtId="176" fontId="7" fillId="0" borderId="1" xfId="0" applyNumberFormat="true" applyFont="true" applyFill="true" applyBorder="true" applyAlignment="true">
      <alignment horizontal="center" vertical="center"/>
    </xf>
    <xf numFmtId="0" fontId="8" fillId="0" borderId="1" xfId="0" applyFont="true" applyFill="true" applyBorder="true" applyAlignment="true">
      <alignment horizontal="center" vertical="center"/>
    </xf>
    <xf numFmtId="177" fontId="8" fillId="0" borderId="1" xfId="0" applyNumberFormat="true" applyFont="true" applyFill="true" applyBorder="true" applyAlignment="true">
      <alignment horizontal="center" vertical="center"/>
    </xf>
    <xf numFmtId="176" fontId="8" fillId="0" borderId="1" xfId="0" applyNumberFormat="true" applyFont="true" applyFill="true" applyBorder="true" applyAlignment="true">
      <alignment horizontal="center" vertical="center"/>
    </xf>
    <xf numFmtId="177" fontId="7" fillId="0" borderId="1" xfId="0" applyNumberFormat="true" applyFont="true" applyFill="true" applyBorder="true" applyAlignment="true">
      <alignment horizontal="center" vertical="center"/>
    </xf>
    <xf numFmtId="0" fontId="7" fillId="0" borderId="1" xfId="0" applyFont="true" applyFill="true" applyBorder="true" applyAlignment="true">
      <alignment horizontal="center" vertical="center" wrapText="true"/>
    </xf>
    <xf numFmtId="177" fontId="8" fillId="0" borderId="1" xfId="0" applyNumberFormat="true" applyFont="true" applyFill="true" applyBorder="true" applyAlignment="true">
      <alignment horizontal="center" vertical="center" wrapText="true"/>
    </xf>
    <xf numFmtId="177" fontId="9" fillId="0" borderId="1" xfId="0" applyNumberFormat="true" applyFont="true" applyFill="true" applyBorder="true" applyAlignment="true">
      <alignment horizontal="center" vertical="center"/>
    </xf>
    <xf numFmtId="176" fontId="9" fillId="0" borderId="1" xfId="0" applyNumberFormat="true" applyFont="true" applyFill="true" applyBorder="true" applyAlignment="true">
      <alignment horizontal="center" vertical="center"/>
    </xf>
    <xf numFmtId="0" fontId="1" fillId="0" borderId="0" xfId="0" applyFont="true" applyFill="true" applyBorder="true" applyAlignment="true">
      <alignment horizontal="center"/>
    </xf>
    <xf numFmtId="0" fontId="6" fillId="0" borderId="2" xfId="0" applyFont="true" applyFill="true" applyBorder="true" applyAlignment="true">
      <alignment horizontal="center" vertical="center" wrapText="true"/>
    </xf>
    <xf numFmtId="0" fontId="6" fillId="0" borderId="3" xfId="0" applyFont="true" applyFill="true" applyBorder="true" applyAlignment="true">
      <alignment horizontal="center" vertical="center" wrapText="true"/>
    </xf>
    <xf numFmtId="0" fontId="6" fillId="0" borderId="0" xfId="0" applyFont="true" applyFill="true" applyAlignment="true">
      <alignment horizontal="left" vertical="center"/>
    </xf>
    <xf numFmtId="57" fontId="6" fillId="0" borderId="0" xfId="0" applyNumberFormat="true" applyFont="true" applyFill="true" applyAlignment="true">
      <alignment horizontal="left" vertical="center"/>
    </xf>
    <xf numFmtId="0" fontId="6" fillId="0" borderId="2" xfId="0" applyFont="true" applyFill="true" applyBorder="true" applyAlignment="true">
      <alignment horizontal="center" vertical="center"/>
    </xf>
    <xf numFmtId="0" fontId="1" fillId="0" borderId="0" xfId="0" applyFont="true" applyFill="true" applyAlignment="true"/>
    <xf numFmtId="0" fontId="1" fillId="0" borderId="0" xfId="0" applyFont="true" applyFill="true" applyAlignment="true">
      <alignment horizont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5"/>
  <sheetViews>
    <sheetView tabSelected="1" workbookViewId="0">
      <selection activeCell="A1" sqref="A1:M1"/>
    </sheetView>
  </sheetViews>
  <sheetFormatPr defaultColWidth="8.89166666666667" defaultRowHeight="13.5"/>
  <cols>
    <col min="1" max="1" width="19.55" style="6" customWidth="true"/>
    <col min="2" max="3" width="8.875" style="6" customWidth="true"/>
    <col min="4" max="6" width="7.75" style="6" customWidth="true"/>
    <col min="7" max="7" width="11.05" style="6" customWidth="true"/>
    <col min="8" max="8" width="10.5166666666667" style="6" customWidth="true"/>
    <col min="9" max="9" width="10.65" style="6" customWidth="true"/>
    <col min="10" max="10" width="9.375" style="6" customWidth="true"/>
    <col min="11" max="12" width="10" style="6" customWidth="true"/>
    <col min="13" max="13" width="13.425" style="6" customWidth="true"/>
    <col min="14" max="14" width="9" style="6"/>
    <col min="15" max="16384" width="8.89166666666667" style="7"/>
  </cols>
  <sheetData>
    <row r="1" s="1" customFormat="true" ht="35" customHeight="true" spans="1:13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="2" customFormat="true" ht="21" customHeight="true" spans="1:13">
      <c r="A2" s="9" t="s">
        <v>1</v>
      </c>
      <c r="B2" s="9"/>
      <c r="C2" s="9"/>
      <c r="D2" s="9"/>
      <c r="E2" s="9"/>
      <c r="F2" s="9"/>
      <c r="G2" s="9"/>
      <c r="H2" s="9"/>
      <c r="I2" s="9"/>
      <c r="J2" s="25"/>
      <c r="K2" s="26">
        <v>45717</v>
      </c>
      <c r="L2" s="25"/>
      <c r="M2" s="26"/>
    </row>
    <row r="3" s="1" customFormat="true" ht="27" customHeight="true" spans="1:13">
      <c r="A3" s="10" t="s">
        <v>2</v>
      </c>
      <c r="B3" s="11" t="s">
        <v>3</v>
      </c>
      <c r="C3" s="11"/>
      <c r="D3" s="10" t="s">
        <v>4</v>
      </c>
      <c r="E3" s="10"/>
      <c r="F3" s="10"/>
      <c r="G3" s="23" t="s">
        <v>5</v>
      </c>
      <c r="H3" s="24"/>
      <c r="I3" s="24"/>
      <c r="J3" s="11" t="s">
        <v>6</v>
      </c>
      <c r="K3" s="11"/>
      <c r="L3" s="11"/>
      <c r="M3" s="11" t="s">
        <v>7</v>
      </c>
    </row>
    <row r="4" s="1" customFormat="true" ht="15" customHeight="true" spans="1:13">
      <c r="A4" s="10"/>
      <c r="B4" s="10" t="s">
        <v>8</v>
      </c>
      <c r="C4" s="10" t="s">
        <v>9</v>
      </c>
      <c r="D4" s="10" t="s">
        <v>10</v>
      </c>
      <c r="E4" s="10" t="s">
        <v>8</v>
      </c>
      <c r="F4" s="10" t="s">
        <v>9</v>
      </c>
      <c r="G4" s="10" t="s">
        <v>10</v>
      </c>
      <c r="H4" s="10" t="s">
        <v>8</v>
      </c>
      <c r="I4" s="27" t="s">
        <v>9</v>
      </c>
      <c r="J4" s="10" t="s">
        <v>10</v>
      </c>
      <c r="K4" s="10" t="s">
        <v>8</v>
      </c>
      <c r="L4" s="27" t="s">
        <v>9</v>
      </c>
      <c r="M4" s="11"/>
    </row>
    <row r="5" s="1" customFormat="true" ht="18" customHeight="true" spans="1:13">
      <c r="A5" s="12" t="s">
        <v>11</v>
      </c>
      <c r="B5" s="13">
        <v>897</v>
      </c>
      <c r="C5" s="13">
        <v>663</v>
      </c>
      <c r="D5" s="13">
        <f t="shared" ref="D5:D18" si="0">E5+F5</f>
        <v>26</v>
      </c>
      <c r="E5" s="13">
        <v>0</v>
      </c>
      <c r="F5" s="13">
        <v>26</v>
      </c>
      <c r="G5" s="13">
        <f t="shared" ref="G5:G18" si="1">H5+I5</f>
        <v>17238</v>
      </c>
      <c r="H5" s="13">
        <f t="shared" ref="H5:H18" si="2">E5*B5</f>
        <v>0</v>
      </c>
      <c r="I5" s="13">
        <f t="shared" ref="I5:I18" si="3">F5*C5</f>
        <v>17238</v>
      </c>
      <c r="J5" s="13">
        <f t="shared" ref="J5:J18" si="4">K5+L5</f>
        <v>4680</v>
      </c>
      <c r="K5" s="13">
        <f t="shared" ref="K5:K18" si="5">E5*180</f>
        <v>0</v>
      </c>
      <c r="L5" s="13">
        <f t="shared" ref="L5:L18" si="6">F5*180</f>
        <v>4680</v>
      </c>
      <c r="M5" s="13">
        <f t="shared" ref="M5:M18" si="7">H5+I5+K5+L5</f>
        <v>21918</v>
      </c>
    </row>
    <row r="6" s="1" customFormat="true" ht="18" customHeight="true" spans="1:13">
      <c r="A6" s="12" t="s">
        <v>12</v>
      </c>
      <c r="B6" s="13">
        <v>897</v>
      </c>
      <c r="C6" s="13">
        <v>663</v>
      </c>
      <c r="D6" s="13">
        <f t="shared" si="0"/>
        <v>16</v>
      </c>
      <c r="E6" s="13">
        <v>0</v>
      </c>
      <c r="F6" s="13">
        <v>16</v>
      </c>
      <c r="G6" s="13">
        <f t="shared" si="1"/>
        <v>10608</v>
      </c>
      <c r="H6" s="13">
        <f t="shared" si="2"/>
        <v>0</v>
      </c>
      <c r="I6" s="13">
        <f t="shared" si="3"/>
        <v>10608</v>
      </c>
      <c r="J6" s="13">
        <f t="shared" si="4"/>
        <v>2880</v>
      </c>
      <c r="K6" s="13">
        <f t="shared" si="5"/>
        <v>0</v>
      </c>
      <c r="L6" s="13">
        <f t="shared" si="6"/>
        <v>2880</v>
      </c>
      <c r="M6" s="13">
        <f t="shared" si="7"/>
        <v>13488</v>
      </c>
    </row>
    <row r="7" s="1" customFormat="true" ht="18" customHeight="true" spans="1:13">
      <c r="A7" s="12" t="s">
        <v>13</v>
      </c>
      <c r="B7" s="13">
        <v>897</v>
      </c>
      <c r="C7" s="13">
        <v>663</v>
      </c>
      <c r="D7" s="13">
        <f t="shared" si="0"/>
        <v>29</v>
      </c>
      <c r="E7" s="13">
        <v>1</v>
      </c>
      <c r="F7" s="13">
        <v>28</v>
      </c>
      <c r="G7" s="13">
        <f t="shared" si="1"/>
        <v>19461</v>
      </c>
      <c r="H7" s="13">
        <f t="shared" si="2"/>
        <v>897</v>
      </c>
      <c r="I7" s="13">
        <f t="shared" si="3"/>
        <v>18564</v>
      </c>
      <c r="J7" s="13">
        <f t="shared" si="4"/>
        <v>5220</v>
      </c>
      <c r="K7" s="13">
        <f t="shared" si="5"/>
        <v>180</v>
      </c>
      <c r="L7" s="13">
        <f t="shared" si="6"/>
        <v>5040</v>
      </c>
      <c r="M7" s="13">
        <f t="shared" si="7"/>
        <v>24681</v>
      </c>
    </row>
    <row r="8" s="1" customFormat="true" ht="18" customHeight="true" spans="1:13">
      <c r="A8" s="12" t="s">
        <v>14</v>
      </c>
      <c r="B8" s="13">
        <v>897</v>
      </c>
      <c r="C8" s="13">
        <v>663</v>
      </c>
      <c r="D8" s="13">
        <f t="shared" si="0"/>
        <v>75</v>
      </c>
      <c r="E8" s="13">
        <v>0</v>
      </c>
      <c r="F8" s="13">
        <v>75</v>
      </c>
      <c r="G8" s="13">
        <f t="shared" si="1"/>
        <v>49725</v>
      </c>
      <c r="H8" s="13">
        <f t="shared" si="2"/>
        <v>0</v>
      </c>
      <c r="I8" s="13">
        <f t="shared" si="3"/>
        <v>49725</v>
      </c>
      <c r="J8" s="13">
        <f t="shared" si="4"/>
        <v>13500</v>
      </c>
      <c r="K8" s="13">
        <f t="shared" si="5"/>
        <v>0</v>
      </c>
      <c r="L8" s="13">
        <f t="shared" si="6"/>
        <v>13500</v>
      </c>
      <c r="M8" s="13">
        <f t="shared" si="7"/>
        <v>63225</v>
      </c>
    </row>
    <row r="9" s="1" customFormat="true" ht="18" customHeight="true" spans="1:13">
      <c r="A9" s="12" t="s">
        <v>15</v>
      </c>
      <c r="B9" s="13">
        <v>897</v>
      </c>
      <c r="C9" s="13">
        <v>663</v>
      </c>
      <c r="D9" s="13">
        <f t="shared" si="0"/>
        <v>54</v>
      </c>
      <c r="E9" s="13">
        <v>0</v>
      </c>
      <c r="F9" s="13">
        <v>54</v>
      </c>
      <c r="G9" s="13">
        <f t="shared" si="1"/>
        <v>35802</v>
      </c>
      <c r="H9" s="13">
        <f t="shared" si="2"/>
        <v>0</v>
      </c>
      <c r="I9" s="13">
        <f t="shared" si="3"/>
        <v>35802</v>
      </c>
      <c r="J9" s="13">
        <f t="shared" si="4"/>
        <v>9720</v>
      </c>
      <c r="K9" s="13">
        <f t="shared" si="5"/>
        <v>0</v>
      </c>
      <c r="L9" s="13">
        <f t="shared" si="6"/>
        <v>9720</v>
      </c>
      <c r="M9" s="13">
        <f t="shared" si="7"/>
        <v>45522</v>
      </c>
    </row>
    <row r="10" s="1" customFormat="true" ht="18" customHeight="true" spans="1:13">
      <c r="A10" s="12" t="s">
        <v>16</v>
      </c>
      <c r="B10" s="13">
        <v>897</v>
      </c>
      <c r="C10" s="13">
        <v>663</v>
      </c>
      <c r="D10" s="13">
        <f t="shared" si="0"/>
        <v>28</v>
      </c>
      <c r="E10" s="13">
        <v>0</v>
      </c>
      <c r="F10" s="13">
        <v>28</v>
      </c>
      <c r="G10" s="13">
        <f t="shared" si="1"/>
        <v>18564</v>
      </c>
      <c r="H10" s="13">
        <f t="shared" si="2"/>
        <v>0</v>
      </c>
      <c r="I10" s="13">
        <f t="shared" si="3"/>
        <v>18564</v>
      </c>
      <c r="J10" s="13">
        <f t="shared" si="4"/>
        <v>5040</v>
      </c>
      <c r="K10" s="13">
        <f t="shared" si="5"/>
        <v>0</v>
      </c>
      <c r="L10" s="13">
        <f t="shared" si="6"/>
        <v>5040</v>
      </c>
      <c r="M10" s="13">
        <f t="shared" si="7"/>
        <v>23604</v>
      </c>
    </row>
    <row r="11" s="1" customFormat="true" ht="18" customHeight="true" spans="1:13">
      <c r="A11" s="12" t="s">
        <v>17</v>
      </c>
      <c r="B11" s="13">
        <v>897</v>
      </c>
      <c r="C11" s="13">
        <v>663</v>
      </c>
      <c r="D11" s="13">
        <f t="shared" si="0"/>
        <v>15</v>
      </c>
      <c r="E11" s="13">
        <v>0</v>
      </c>
      <c r="F11" s="13">
        <v>15</v>
      </c>
      <c r="G11" s="13">
        <f t="shared" si="1"/>
        <v>9945</v>
      </c>
      <c r="H11" s="13">
        <f t="shared" si="2"/>
        <v>0</v>
      </c>
      <c r="I11" s="13">
        <f t="shared" si="3"/>
        <v>9945</v>
      </c>
      <c r="J11" s="13">
        <f t="shared" si="4"/>
        <v>2700</v>
      </c>
      <c r="K11" s="13">
        <f t="shared" si="5"/>
        <v>0</v>
      </c>
      <c r="L11" s="13">
        <f t="shared" si="6"/>
        <v>2700</v>
      </c>
      <c r="M11" s="13">
        <f t="shared" si="7"/>
        <v>12645</v>
      </c>
    </row>
    <row r="12" s="1" customFormat="true" ht="18" customHeight="true" spans="1:13">
      <c r="A12" s="12" t="s">
        <v>18</v>
      </c>
      <c r="B12" s="13">
        <v>897</v>
      </c>
      <c r="C12" s="13">
        <v>663</v>
      </c>
      <c r="D12" s="13">
        <f t="shared" si="0"/>
        <v>66</v>
      </c>
      <c r="E12" s="13">
        <v>0</v>
      </c>
      <c r="F12" s="13">
        <v>66</v>
      </c>
      <c r="G12" s="13">
        <f t="shared" si="1"/>
        <v>43758</v>
      </c>
      <c r="H12" s="13">
        <f t="shared" si="2"/>
        <v>0</v>
      </c>
      <c r="I12" s="13">
        <f t="shared" si="3"/>
        <v>43758</v>
      </c>
      <c r="J12" s="13">
        <f t="shared" si="4"/>
        <v>11880</v>
      </c>
      <c r="K12" s="13">
        <f t="shared" si="5"/>
        <v>0</v>
      </c>
      <c r="L12" s="13">
        <f t="shared" si="6"/>
        <v>11880</v>
      </c>
      <c r="M12" s="13">
        <f t="shared" si="7"/>
        <v>55638</v>
      </c>
    </row>
    <row r="13" s="1" customFormat="true" ht="18" customHeight="true" spans="1:13">
      <c r="A13" s="12" t="s">
        <v>19</v>
      </c>
      <c r="B13" s="13">
        <v>897</v>
      </c>
      <c r="C13" s="13">
        <v>663</v>
      </c>
      <c r="D13" s="13">
        <f t="shared" si="0"/>
        <v>7</v>
      </c>
      <c r="E13" s="13">
        <v>0</v>
      </c>
      <c r="F13" s="13">
        <v>7</v>
      </c>
      <c r="G13" s="13">
        <f t="shared" si="1"/>
        <v>4641</v>
      </c>
      <c r="H13" s="13">
        <f t="shared" si="2"/>
        <v>0</v>
      </c>
      <c r="I13" s="13">
        <f t="shared" si="3"/>
        <v>4641</v>
      </c>
      <c r="J13" s="13">
        <f t="shared" si="4"/>
        <v>1260</v>
      </c>
      <c r="K13" s="13">
        <f t="shared" si="5"/>
        <v>0</v>
      </c>
      <c r="L13" s="13">
        <f t="shared" si="6"/>
        <v>1260</v>
      </c>
      <c r="M13" s="13">
        <f t="shared" si="7"/>
        <v>5901</v>
      </c>
    </row>
    <row r="14" s="1" customFormat="true" ht="18" customHeight="true" spans="1:13">
      <c r="A14" s="12" t="s">
        <v>20</v>
      </c>
      <c r="B14" s="13">
        <v>897</v>
      </c>
      <c r="C14" s="13">
        <v>663</v>
      </c>
      <c r="D14" s="13">
        <f t="shared" si="0"/>
        <v>129</v>
      </c>
      <c r="E14" s="13">
        <v>0</v>
      </c>
      <c r="F14" s="13">
        <v>129</v>
      </c>
      <c r="G14" s="13">
        <f t="shared" si="1"/>
        <v>85527</v>
      </c>
      <c r="H14" s="13">
        <f t="shared" si="2"/>
        <v>0</v>
      </c>
      <c r="I14" s="13">
        <f t="shared" si="3"/>
        <v>85527</v>
      </c>
      <c r="J14" s="13">
        <f t="shared" si="4"/>
        <v>23220</v>
      </c>
      <c r="K14" s="13">
        <f t="shared" si="5"/>
        <v>0</v>
      </c>
      <c r="L14" s="13">
        <f t="shared" si="6"/>
        <v>23220</v>
      </c>
      <c r="M14" s="13">
        <f t="shared" si="7"/>
        <v>108747</v>
      </c>
    </row>
    <row r="15" s="3" customFormat="true" ht="18" customHeight="true" spans="1:13">
      <c r="A15" s="12" t="s">
        <v>21</v>
      </c>
      <c r="B15" s="13">
        <v>897</v>
      </c>
      <c r="C15" s="13">
        <v>663</v>
      </c>
      <c r="D15" s="13">
        <f t="shared" si="0"/>
        <v>30</v>
      </c>
      <c r="E15" s="13">
        <v>0</v>
      </c>
      <c r="F15" s="13">
        <v>30</v>
      </c>
      <c r="G15" s="13">
        <f t="shared" si="1"/>
        <v>19890</v>
      </c>
      <c r="H15" s="13">
        <f t="shared" si="2"/>
        <v>0</v>
      </c>
      <c r="I15" s="13">
        <f t="shared" si="3"/>
        <v>19890</v>
      </c>
      <c r="J15" s="13">
        <f t="shared" si="4"/>
        <v>5400</v>
      </c>
      <c r="K15" s="13">
        <f t="shared" si="5"/>
        <v>0</v>
      </c>
      <c r="L15" s="13">
        <f t="shared" si="6"/>
        <v>5400</v>
      </c>
      <c r="M15" s="13">
        <f t="shared" si="7"/>
        <v>25290</v>
      </c>
    </row>
    <row r="16" s="1" customFormat="true" ht="18" customHeight="true" spans="1:13">
      <c r="A16" s="12" t="s">
        <v>22</v>
      </c>
      <c r="B16" s="13">
        <v>897</v>
      </c>
      <c r="C16" s="13">
        <v>663</v>
      </c>
      <c r="D16" s="13">
        <f t="shared" si="0"/>
        <v>1</v>
      </c>
      <c r="E16" s="13">
        <v>1</v>
      </c>
      <c r="F16" s="13">
        <v>0</v>
      </c>
      <c r="G16" s="13">
        <f t="shared" si="1"/>
        <v>897</v>
      </c>
      <c r="H16" s="13">
        <f t="shared" si="2"/>
        <v>897</v>
      </c>
      <c r="I16" s="13">
        <f t="shared" si="3"/>
        <v>0</v>
      </c>
      <c r="J16" s="13">
        <f t="shared" si="4"/>
        <v>180</v>
      </c>
      <c r="K16" s="13">
        <f t="shared" si="5"/>
        <v>180</v>
      </c>
      <c r="L16" s="13">
        <f t="shared" si="6"/>
        <v>0</v>
      </c>
      <c r="M16" s="13">
        <f t="shared" si="7"/>
        <v>1077</v>
      </c>
    </row>
    <row r="17" s="1" customFormat="true" ht="18" customHeight="true" spans="1:13">
      <c r="A17" s="12" t="s">
        <v>23</v>
      </c>
      <c r="B17" s="13">
        <v>897</v>
      </c>
      <c r="C17" s="13">
        <v>663</v>
      </c>
      <c r="D17" s="13">
        <f t="shared" si="0"/>
        <v>12</v>
      </c>
      <c r="E17" s="13">
        <v>12</v>
      </c>
      <c r="F17" s="13">
        <v>0</v>
      </c>
      <c r="G17" s="13">
        <f t="shared" si="1"/>
        <v>10764</v>
      </c>
      <c r="H17" s="13">
        <f t="shared" si="2"/>
        <v>10764</v>
      </c>
      <c r="I17" s="13">
        <f t="shared" si="3"/>
        <v>0</v>
      </c>
      <c r="J17" s="13">
        <f t="shared" si="4"/>
        <v>2160</v>
      </c>
      <c r="K17" s="13">
        <f t="shared" si="5"/>
        <v>2160</v>
      </c>
      <c r="L17" s="13">
        <f t="shared" si="6"/>
        <v>0</v>
      </c>
      <c r="M17" s="13">
        <f t="shared" si="7"/>
        <v>12924</v>
      </c>
    </row>
    <row r="18" s="1" customFormat="true" ht="18" customHeight="true" spans="1:13">
      <c r="A18" s="12" t="s">
        <v>24</v>
      </c>
      <c r="B18" s="13">
        <v>897</v>
      </c>
      <c r="C18" s="13">
        <v>663</v>
      </c>
      <c r="D18" s="13">
        <f t="shared" si="0"/>
        <v>12</v>
      </c>
      <c r="E18" s="13">
        <v>12</v>
      </c>
      <c r="F18" s="13">
        <v>0</v>
      </c>
      <c r="G18" s="13">
        <f t="shared" si="1"/>
        <v>10764</v>
      </c>
      <c r="H18" s="13">
        <f t="shared" si="2"/>
        <v>10764</v>
      </c>
      <c r="I18" s="13">
        <f t="shared" si="3"/>
        <v>0</v>
      </c>
      <c r="J18" s="13">
        <f t="shared" si="4"/>
        <v>2160</v>
      </c>
      <c r="K18" s="13">
        <f t="shared" si="5"/>
        <v>2160</v>
      </c>
      <c r="L18" s="13">
        <f t="shared" si="6"/>
        <v>0</v>
      </c>
      <c r="M18" s="13">
        <f t="shared" si="7"/>
        <v>12924</v>
      </c>
    </row>
    <row r="19" s="1" customFormat="true" ht="18" customHeight="true" spans="1:13">
      <c r="A19" s="14" t="s">
        <v>10</v>
      </c>
      <c r="B19" s="15" t="s">
        <v>25</v>
      </c>
      <c r="C19" s="15" t="s">
        <v>25</v>
      </c>
      <c r="D19" s="16">
        <f t="shared" ref="D19:M19" si="8">SUM(D5:D18)</f>
        <v>500</v>
      </c>
      <c r="E19" s="16">
        <f t="shared" si="8"/>
        <v>26</v>
      </c>
      <c r="F19" s="16">
        <f t="shared" si="8"/>
        <v>474</v>
      </c>
      <c r="G19" s="16">
        <f t="shared" si="8"/>
        <v>337584</v>
      </c>
      <c r="H19" s="16">
        <f t="shared" si="8"/>
        <v>23322</v>
      </c>
      <c r="I19" s="16">
        <f t="shared" si="8"/>
        <v>314262</v>
      </c>
      <c r="J19" s="16">
        <f t="shared" si="8"/>
        <v>90000</v>
      </c>
      <c r="K19" s="16">
        <f t="shared" si="8"/>
        <v>4680</v>
      </c>
      <c r="L19" s="16">
        <f t="shared" si="8"/>
        <v>85320</v>
      </c>
      <c r="M19" s="16">
        <f t="shared" si="8"/>
        <v>427584</v>
      </c>
    </row>
    <row r="20" s="1" customFormat="true" ht="18" customHeight="true" spans="1:13">
      <c r="A20" s="12" t="s">
        <v>26</v>
      </c>
      <c r="B20" s="13">
        <v>897</v>
      </c>
      <c r="C20" s="17"/>
      <c r="D20" s="13">
        <f t="shared" ref="D20:D22" si="9">E20</f>
        <v>31</v>
      </c>
      <c r="E20" s="13">
        <v>31</v>
      </c>
      <c r="F20" s="13"/>
      <c r="G20" s="13">
        <f t="shared" ref="G20:G22" si="10">H20+I20</f>
        <v>27807</v>
      </c>
      <c r="H20" s="13">
        <f t="shared" ref="H20:H22" si="11">E20*B20</f>
        <v>27807</v>
      </c>
      <c r="I20" s="13">
        <v>0</v>
      </c>
      <c r="J20" s="13">
        <f t="shared" ref="J20:J22" si="12">K20+L20</f>
        <v>5580</v>
      </c>
      <c r="K20" s="13">
        <f t="shared" ref="K20:K22" si="13">E20*180</f>
        <v>5580</v>
      </c>
      <c r="L20" s="13">
        <f t="shared" ref="L20:L22" si="14">F20*180</f>
        <v>0</v>
      </c>
      <c r="M20" s="13">
        <f t="shared" ref="M20:M22" si="15">H20+I20+K20+L20</f>
        <v>33387</v>
      </c>
    </row>
    <row r="21" s="1" customFormat="true" ht="18" customHeight="true" spans="1:13">
      <c r="A21" s="12" t="s">
        <v>27</v>
      </c>
      <c r="B21" s="13">
        <v>897</v>
      </c>
      <c r="C21" s="17"/>
      <c r="D21" s="13">
        <f t="shared" si="9"/>
        <v>34</v>
      </c>
      <c r="E21" s="13">
        <v>34</v>
      </c>
      <c r="F21" s="13"/>
      <c r="G21" s="13">
        <f t="shared" si="10"/>
        <v>30498</v>
      </c>
      <c r="H21" s="13">
        <f t="shared" si="11"/>
        <v>30498</v>
      </c>
      <c r="I21" s="13">
        <v>0</v>
      </c>
      <c r="J21" s="13">
        <f t="shared" si="12"/>
        <v>6120</v>
      </c>
      <c r="K21" s="13">
        <f t="shared" si="13"/>
        <v>6120</v>
      </c>
      <c r="L21" s="13">
        <f t="shared" si="14"/>
        <v>0</v>
      </c>
      <c r="M21" s="13">
        <f t="shared" si="15"/>
        <v>36618</v>
      </c>
    </row>
    <row r="22" s="1" customFormat="true" ht="18" customHeight="true" spans="1:13">
      <c r="A22" s="18" t="s">
        <v>28</v>
      </c>
      <c r="B22" s="13">
        <v>897</v>
      </c>
      <c r="C22" s="17"/>
      <c r="D22" s="13">
        <f t="shared" si="9"/>
        <v>153</v>
      </c>
      <c r="E22" s="13">
        <v>153</v>
      </c>
      <c r="F22" s="13">
        <v>0</v>
      </c>
      <c r="G22" s="13">
        <f t="shared" si="10"/>
        <v>137241</v>
      </c>
      <c r="H22" s="13">
        <f t="shared" si="11"/>
        <v>137241</v>
      </c>
      <c r="I22" s="13">
        <v>0</v>
      </c>
      <c r="J22" s="13">
        <f t="shared" si="12"/>
        <v>27540</v>
      </c>
      <c r="K22" s="13">
        <f t="shared" si="13"/>
        <v>27540</v>
      </c>
      <c r="L22" s="13">
        <f t="shared" si="14"/>
        <v>0</v>
      </c>
      <c r="M22" s="13">
        <f t="shared" si="15"/>
        <v>164781</v>
      </c>
    </row>
    <row r="23" s="1" customFormat="true" ht="18" customHeight="true" spans="1:13">
      <c r="A23" s="19" t="s">
        <v>10</v>
      </c>
      <c r="B23" s="15" t="s">
        <v>25</v>
      </c>
      <c r="C23" s="15" t="s">
        <v>25</v>
      </c>
      <c r="D23" s="16">
        <f t="shared" ref="D23:M23" si="16">SUM(D20:D22)</f>
        <v>218</v>
      </c>
      <c r="E23" s="16">
        <f t="shared" si="16"/>
        <v>218</v>
      </c>
      <c r="F23" s="16">
        <f t="shared" si="16"/>
        <v>0</v>
      </c>
      <c r="G23" s="16">
        <f t="shared" si="16"/>
        <v>195546</v>
      </c>
      <c r="H23" s="16">
        <f t="shared" si="16"/>
        <v>195546</v>
      </c>
      <c r="I23" s="16">
        <f t="shared" si="16"/>
        <v>0</v>
      </c>
      <c r="J23" s="16">
        <f t="shared" si="16"/>
        <v>39240</v>
      </c>
      <c r="K23" s="16">
        <f t="shared" si="16"/>
        <v>39240</v>
      </c>
      <c r="L23" s="16">
        <f t="shared" si="16"/>
        <v>0</v>
      </c>
      <c r="M23" s="16">
        <f t="shared" si="16"/>
        <v>234786</v>
      </c>
    </row>
    <row r="24" s="4" customFormat="true" ht="26" customHeight="true" spans="1:13">
      <c r="A24" s="20" t="s">
        <v>29</v>
      </c>
      <c r="B24" s="20" t="s">
        <v>25</v>
      </c>
      <c r="C24" s="20" t="s">
        <v>25</v>
      </c>
      <c r="D24" s="21">
        <f t="shared" ref="D24:M24" si="17">D19+D23</f>
        <v>718</v>
      </c>
      <c r="E24" s="21">
        <f t="shared" si="17"/>
        <v>244</v>
      </c>
      <c r="F24" s="21">
        <f t="shared" si="17"/>
        <v>474</v>
      </c>
      <c r="G24" s="21">
        <f t="shared" si="17"/>
        <v>533130</v>
      </c>
      <c r="H24" s="21">
        <f t="shared" si="17"/>
        <v>218868</v>
      </c>
      <c r="I24" s="21">
        <f t="shared" si="17"/>
        <v>314262</v>
      </c>
      <c r="J24" s="21">
        <f t="shared" si="17"/>
        <v>129240</v>
      </c>
      <c r="K24" s="21">
        <f t="shared" si="17"/>
        <v>43920</v>
      </c>
      <c r="L24" s="21">
        <f t="shared" si="17"/>
        <v>85320</v>
      </c>
      <c r="M24" s="21">
        <f t="shared" si="17"/>
        <v>662370</v>
      </c>
    </row>
    <row r="25" s="5" customFormat="true" ht="24" customHeight="true" spans="1:14">
      <c r="A25" s="22" t="s">
        <v>30</v>
      </c>
      <c r="B25" s="22"/>
      <c r="F25" s="5" t="s">
        <v>31</v>
      </c>
      <c r="J25" s="28" t="s">
        <v>32</v>
      </c>
      <c r="K25" s="29"/>
      <c r="L25" s="28"/>
      <c r="M25" s="28"/>
      <c r="N25" s="6"/>
    </row>
  </sheetData>
  <mergeCells count="8">
    <mergeCell ref="A1:M1"/>
    <mergeCell ref="B3:C3"/>
    <mergeCell ref="D3:F3"/>
    <mergeCell ref="G3:I3"/>
    <mergeCell ref="J3:L3"/>
    <mergeCell ref="A25:B25"/>
    <mergeCell ref="A3:A4"/>
    <mergeCell ref="M3:M4"/>
  </mergeCells>
  <printOptions horizontalCentered="true"/>
  <pageMargins left="0.590277777777778" right="0.590277777777778" top="0.984027777777778" bottom="0.590277777777778" header="0.5" footer="0.302777777777778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分配表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guyuan</dc:creator>
  <cp:lastModifiedBy>guyuan</cp:lastModifiedBy>
  <dcterms:created xsi:type="dcterms:W3CDTF">2025-03-17T18:01:09Z</dcterms:created>
  <dcterms:modified xsi:type="dcterms:W3CDTF">2025-03-17T18:01:23Z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2052-11.8.2.10337</vt:lpwstr>
  </property>
</Properties>
</file>