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<sst xmlns="http://schemas.openxmlformats.org/spreadsheetml/2006/main" count="49" uniqueCount="33">
  <si>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原州区2025年6月份特困人员供养资金及困难补贴分配表</t>
  </si>
  <si>
    <t>单位：固原市原州区民政局</t>
  </si>
  <si>
    <t>名称</t>
  </si>
  <si>
    <t>供养资金发放标准              （人/月/元）</t>
  </si>
  <si>
    <t>发放人数（人）</t>
  </si>
  <si>
    <t>特困供养资金（元）</t>
  </si>
  <si>
    <t>困难补贴</t>
  </si>
  <si>
    <t>合计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</si>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</sst>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57" fontId="6" fillId="0" borderId="0" xfId="0" applyNumberFormat="1" applyFont="1" applyFill="1" applyAlignment="1">
      <alignment horizontal="left" vertical="center"/>
    </xf>
    <xf numFmtId="57" fontId="6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110" zoomScaleNormal="110" topLeftCell="A6" workbookViewId="0">
      <selection activeCell="H13" sqref="H13"/>
    </sheetView>
  </sheetViews>
  <sheetFormatPr defaultColWidth="8.88888888888889" defaultRowHeight="14.4"/>
  <cols>
    <col min="1" max="1" width="18.2222222222222" style="6" customWidth="1"/>
    <col min="2" max="2" width="9.66666666666667" style="6" customWidth="1"/>
    <col min="3" max="3" width="8.11111111111111" style="6" customWidth="1"/>
    <col min="4" max="4" width="7" style="6" customWidth="1"/>
    <col min="5" max="6" width="7.33333333333333" style="6" customWidth="1"/>
    <col min="7" max="7" width="11" style="6" customWidth="1"/>
    <col min="8" max="8" width="9.77777777777778" style="6" customWidth="1"/>
    <col min="9" max="9" width="9.22222222222222" style="6" customWidth="1"/>
    <col min="10" max="11" width="9.11111111111111" style="6" customWidth="1"/>
    <col min="12" max="12" width="8.33333333333333" style="6" customWidth="1"/>
    <col min="13" max="13" width="9.55555555555556" style="6" customWidth="1"/>
    <col min="14" max="14" width="8.33333333333333" style="6" customWidth="1"/>
    <col min="15" max="15" width="9" style="6"/>
  </cols>
  <sheetData>
    <row r="1" s="1" customFormat="1" ht="2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18" customHeight="1" spans="1:14">
      <c r="A2" s="8" t="s">
        <v>1</v>
      </c>
      <c r="B2" s="8"/>
      <c r="C2" s="8"/>
      <c r="D2" s="8"/>
      <c r="E2" s="8"/>
      <c r="F2" s="8"/>
      <c r="G2" s="8"/>
      <c r="H2" s="8"/>
      <c r="J2" s="23"/>
      <c r="K2" s="23"/>
      <c r="L2" s="23"/>
      <c r="M2" s="24">
        <v>45809</v>
      </c>
      <c r="N2" s="24"/>
    </row>
    <row r="3" s="1" customFormat="1" ht="29" customHeight="1" spans="1:14">
      <c r="A3" s="9" t="s">
        <v>2</v>
      </c>
      <c r="B3" s="10" t="s">
        <v>3</v>
      </c>
      <c r="C3" s="10"/>
      <c r="D3" s="9" t="s">
        <v>4</v>
      </c>
      <c r="E3" s="9"/>
      <c r="F3" s="9"/>
      <c r="G3" s="11" t="s">
        <v>5</v>
      </c>
      <c r="H3" s="12"/>
      <c r="I3" s="12"/>
      <c r="J3" s="10" t="s">
        <v>6</v>
      </c>
      <c r="K3" s="10"/>
      <c r="L3" s="10"/>
      <c r="M3" s="25" t="s">
        <v>7</v>
      </c>
      <c r="N3" s="10" t="s">
        <v>8</v>
      </c>
    </row>
    <row r="4" s="1" customFormat="1" ht="18" customHeight="1" spans="1:14">
      <c r="A4" s="9"/>
      <c r="B4" s="9" t="s">
        <v>9</v>
      </c>
      <c r="C4" s="9" t="s">
        <v>10</v>
      </c>
      <c r="D4" s="9" t="s">
        <v>11</v>
      </c>
      <c r="E4" s="9" t="s">
        <v>9</v>
      </c>
      <c r="F4" s="9" t="s">
        <v>10</v>
      </c>
      <c r="G4" s="9" t="s">
        <v>11</v>
      </c>
      <c r="H4" s="9" t="s">
        <v>9</v>
      </c>
      <c r="I4" s="26" t="s">
        <v>10</v>
      </c>
      <c r="J4" s="26" t="s">
        <v>11</v>
      </c>
      <c r="K4" s="26" t="s">
        <v>9</v>
      </c>
      <c r="L4" s="26" t="s">
        <v>10</v>
      </c>
      <c r="M4" s="27"/>
      <c r="N4" s="10"/>
    </row>
    <row r="5" s="1" customFormat="1" ht="18" customHeight="1" spans="1:14">
      <c r="A5" s="13" t="s">
        <v>12</v>
      </c>
      <c r="B5" s="14">
        <v>897</v>
      </c>
      <c r="C5" s="14">
        <v>663</v>
      </c>
      <c r="D5" s="14">
        <f t="shared" ref="D5:D18" si="0">E5+F5</f>
        <v>27</v>
      </c>
      <c r="E5" s="14">
        <v>0</v>
      </c>
      <c r="F5" s="14">
        <v>27</v>
      </c>
      <c r="G5" s="14">
        <f t="shared" ref="G5:G18" si="1">H5+I5</f>
        <v>17901</v>
      </c>
      <c r="H5" s="14">
        <f t="shared" ref="H5:H18" si="2">E5*B5</f>
        <v>0</v>
      </c>
      <c r="I5" s="14">
        <f t="shared" ref="I5:I10" si="3">F5*C5</f>
        <v>17901</v>
      </c>
      <c r="J5" s="14">
        <f>K5+L5</f>
        <v>4860</v>
      </c>
      <c r="K5" s="14">
        <f>E5*180</f>
        <v>0</v>
      </c>
      <c r="L5" s="14">
        <f>F5*180</f>
        <v>4860</v>
      </c>
      <c r="M5" s="14">
        <f>G5+J5</f>
        <v>22761</v>
      </c>
      <c r="N5" s="14"/>
    </row>
    <row r="6" s="1" customFormat="1" ht="18" customHeight="1" spans="1:14">
      <c r="A6" s="13" t="s">
        <v>13</v>
      </c>
      <c r="B6" s="14">
        <v>897</v>
      </c>
      <c r="C6" s="14">
        <v>663</v>
      </c>
      <c r="D6" s="14">
        <f t="shared" si="0"/>
        <v>18</v>
      </c>
      <c r="E6" s="14">
        <v>0</v>
      </c>
      <c r="F6" s="14">
        <v>18</v>
      </c>
      <c r="G6" s="14">
        <f t="shared" si="1"/>
        <v>11934</v>
      </c>
      <c r="H6" s="14">
        <f t="shared" si="2"/>
        <v>0</v>
      </c>
      <c r="I6" s="14">
        <f t="shared" si="3"/>
        <v>11934</v>
      </c>
      <c r="J6" s="14">
        <f t="shared" ref="J6:J19" si="4">K6+L6</f>
        <v>3240</v>
      </c>
      <c r="K6" s="14">
        <f t="shared" ref="K6:K18" si="5">E6*180</f>
        <v>0</v>
      </c>
      <c r="L6" s="14">
        <f t="shared" ref="L6:L18" si="6">F6*180</f>
        <v>3240</v>
      </c>
      <c r="M6" s="14">
        <f t="shared" ref="M6:M18" si="7">G6+J6</f>
        <v>15174</v>
      </c>
      <c r="N6" s="14"/>
    </row>
    <row r="7" s="1" customFormat="1" ht="18" customHeight="1" spans="1:14">
      <c r="A7" s="13" t="s">
        <v>14</v>
      </c>
      <c r="B7" s="14">
        <v>897</v>
      </c>
      <c r="C7" s="14">
        <v>663</v>
      </c>
      <c r="D7" s="14">
        <f t="shared" si="0"/>
        <v>26</v>
      </c>
      <c r="E7" s="14">
        <v>0</v>
      </c>
      <c r="F7" s="14">
        <v>26</v>
      </c>
      <c r="G7" s="14">
        <f t="shared" si="1"/>
        <v>17238</v>
      </c>
      <c r="H7" s="14">
        <f t="shared" si="2"/>
        <v>0</v>
      </c>
      <c r="I7" s="14">
        <f t="shared" si="3"/>
        <v>17238</v>
      </c>
      <c r="J7" s="14">
        <f t="shared" si="4"/>
        <v>4680</v>
      </c>
      <c r="K7" s="14">
        <f t="shared" si="5"/>
        <v>0</v>
      </c>
      <c r="L7" s="14">
        <f t="shared" si="6"/>
        <v>4680</v>
      </c>
      <c r="M7" s="14">
        <f t="shared" si="7"/>
        <v>21918</v>
      </c>
      <c r="N7" s="14"/>
    </row>
    <row r="8" s="1" customFormat="1" ht="18" customHeight="1" spans="1:14">
      <c r="A8" s="13" t="s">
        <v>15</v>
      </c>
      <c r="B8" s="14">
        <v>897</v>
      </c>
      <c r="C8" s="14">
        <v>663</v>
      </c>
      <c r="D8" s="14">
        <f t="shared" si="0"/>
        <v>74</v>
      </c>
      <c r="E8" s="14">
        <v>0</v>
      </c>
      <c r="F8" s="14">
        <v>74</v>
      </c>
      <c r="G8" s="14">
        <f t="shared" si="1"/>
        <v>49062</v>
      </c>
      <c r="H8" s="14">
        <f t="shared" si="2"/>
        <v>0</v>
      </c>
      <c r="I8" s="14">
        <f t="shared" si="3"/>
        <v>49062</v>
      </c>
      <c r="J8" s="14">
        <f t="shared" si="4"/>
        <v>13320</v>
      </c>
      <c r="K8" s="14">
        <f t="shared" si="5"/>
        <v>0</v>
      </c>
      <c r="L8" s="14">
        <f t="shared" si="6"/>
        <v>13320</v>
      </c>
      <c r="M8" s="14">
        <f t="shared" si="7"/>
        <v>62382</v>
      </c>
      <c r="N8" s="14"/>
    </row>
    <row r="9" s="1" customFormat="1" ht="18" customHeight="1" spans="1:14">
      <c r="A9" s="13" t="s">
        <v>16</v>
      </c>
      <c r="B9" s="14">
        <v>897</v>
      </c>
      <c r="C9" s="14">
        <v>663</v>
      </c>
      <c r="D9" s="14">
        <f t="shared" si="0"/>
        <v>54</v>
      </c>
      <c r="E9" s="14">
        <v>0</v>
      </c>
      <c r="F9" s="14">
        <v>54</v>
      </c>
      <c r="G9" s="14">
        <f t="shared" si="1"/>
        <v>35802</v>
      </c>
      <c r="H9" s="14">
        <f t="shared" si="2"/>
        <v>0</v>
      </c>
      <c r="I9" s="14">
        <f t="shared" si="3"/>
        <v>35802</v>
      </c>
      <c r="J9" s="14">
        <f t="shared" si="4"/>
        <v>9720</v>
      </c>
      <c r="K9" s="14">
        <f t="shared" si="5"/>
        <v>0</v>
      </c>
      <c r="L9" s="14">
        <f t="shared" si="6"/>
        <v>9720</v>
      </c>
      <c r="M9" s="14">
        <f t="shared" si="7"/>
        <v>45522</v>
      </c>
      <c r="N9" s="28"/>
    </row>
    <row r="10" s="1" customFormat="1" ht="18" customHeight="1" spans="1:14">
      <c r="A10" s="13" t="s">
        <v>17</v>
      </c>
      <c r="B10" s="14">
        <v>897</v>
      </c>
      <c r="C10" s="14">
        <v>663</v>
      </c>
      <c r="D10" s="14">
        <f t="shared" si="0"/>
        <v>29</v>
      </c>
      <c r="E10" s="14">
        <v>0</v>
      </c>
      <c r="F10" s="14">
        <v>29</v>
      </c>
      <c r="G10" s="14">
        <f t="shared" si="1"/>
        <v>19227</v>
      </c>
      <c r="H10" s="14">
        <f t="shared" si="2"/>
        <v>0</v>
      </c>
      <c r="I10" s="14">
        <f t="shared" si="3"/>
        <v>19227</v>
      </c>
      <c r="J10" s="14">
        <f t="shared" si="4"/>
        <v>5220</v>
      </c>
      <c r="K10" s="14">
        <f t="shared" si="5"/>
        <v>0</v>
      </c>
      <c r="L10" s="14">
        <f t="shared" si="6"/>
        <v>5220</v>
      </c>
      <c r="M10" s="14">
        <f t="shared" si="7"/>
        <v>24447</v>
      </c>
      <c r="N10" s="14"/>
    </row>
    <row r="11" s="1" customFormat="1" ht="18" customHeight="1" spans="1:14">
      <c r="A11" s="13" t="s">
        <v>18</v>
      </c>
      <c r="B11" s="14">
        <v>897</v>
      </c>
      <c r="C11" s="14">
        <v>663</v>
      </c>
      <c r="D11" s="14">
        <f t="shared" si="0"/>
        <v>14</v>
      </c>
      <c r="E11" s="14">
        <v>0</v>
      </c>
      <c r="F11" s="14">
        <v>14</v>
      </c>
      <c r="G11" s="14">
        <f t="shared" si="1"/>
        <v>9282</v>
      </c>
      <c r="H11" s="14">
        <f t="shared" si="2"/>
        <v>0</v>
      </c>
      <c r="I11" s="14">
        <f t="shared" ref="I10:I18" si="8">F11*C11</f>
        <v>9282</v>
      </c>
      <c r="J11" s="14">
        <f t="shared" si="4"/>
        <v>2520</v>
      </c>
      <c r="K11" s="14">
        <f t="shared" si="5"/>
        <v>0</v>
      </c>
      <c r="L11" s="14">
        <f t="shared" si="6"/>
        <v>2520</v>
      </c>
      <c r="M11" s="14">
        <f t="shared" si="7"/>
        <v>11802</v>
      </c>
      <c r="N11" s="14"/>
    </row>
    <row r="12" s="1" customFormat="1" ht="18" customHeight="1" spans="1:14">
      <c r="A12" s="13" t="s">
        <v>19</v>
      </c>
      <c r="B12" s="14">
        <v>897</v>
      </c>
      <c r="C12" s="14">
        <v>663</v>
      </c>
      <c r="D12" s="14">
        <f t="shared" si="0"/>
        <v>65</v>
      </c>
      <c r="E12" s="14">
        <v>0</v>
      </c>
      <c r="F12" s="14">
        <v>65</v>
      </c>
      <c r="G12" s="14">
        <f t="shared" si="1"/>
        <v>43095</v>
      </c>
      <c r="H12" s="14">
        <f t="shared" si="2"/>
        <v>0</v>
      </c>
      <c r="I12" s="14">
        <f t="shared" si="8"/>
        <v>43095</v>
      </c>
      <c r="J12" s="14">
        <f t="shared" si="4"/>
        <v>11700</v>
      </c>
      <c r="K12" s="14">
        <f t="shared" si="5"/>
        <v>0</v>
      </c>
      <c r="L12" s="14">
        <f t="shared" si="6"/>
        <v>11700</v>
      </c>
      <c r="M12" s="14">
        <f t="shared" si="7"/>
        <v>54795</v>
      </c>
      <c r="N12" s="14"/>
    </row>
    <row r="13" s="1" customFormat="1" ht="18" customHeight="1" spans="1:14">
      <c r="A13" s="13" t="s">
        <v>20</v>
      </c>
      <c r="B13" s="14">
        <v>897</v>
      </c>
      <c r="C13" s="14">
        <v>663</v>
      </c>
      <c r="D13" s="14">
        <f t="shared" si="0"/>
        <v>7</v>
      </c>
      <c r="E13" s="14">
        <v>0</v>
      </c>
      <c r="F13" s="14">
        <v>7</v>
      </c>
      <c r="G13" s="14">
        <f t="shared" si="1"/>
        <v>4641</v>
      </c>
      <c r="H13" s="14">
        <f t="shared" si="2"/>
        <v>0</v>
      </c>
      <c r="I13" s="14">
        <f t="shared" si="8"/>
        <v>4641</v>
      </c>
      <c r="J13" s="14">
        <f t="shared" si="4"/>
        <v>1260</v>
      </c>
      <c r="K13" s="14">
        <f t="shared" si="5"/>
        <v>0</v>
      </c>
      <c r="L13" s="14">
        <f t="shared" si="6"/>
        <v>1260</v>
      </c>
      <c r="M13" s="14">
        <f t="shared" si="7"/>
        <v>5901</v>
      </c>
      <c r="N13" s="14"/>
    </row>
    <row r="14" s="1" customFormat="1" ht="18" customHeight="1" spans="1:14">
      <c r="A14" s="13" t="s">
        <v>21</v>
      </c>
      <c r="B14" s="14">
        <v>897</v>
      </c>
      <c r="C14" s="14">
        <v>663</v>
      </c>
      <c r="D14" s="14">
        <f t="shared" si="0"/>
        <v>127</v>
      </c>
      <c r="E14" s="14">
        <v>0</v>
      </c>
      <c r="F14" s="14">
        <v>127</v>
      </c>
      <c r="G14" s="14">
        <f t="shared" si="1"/>
        <v>84201</v>
      </c>
      <c r="H14" s="14">
        <f t="shared" si="2"/>
        <v>0</v>
      </c>
      <c r="I14" s="14">
        <f t="shared" si="8"/>
        <v>84201</v>
      </c>
      <c r="J14" s="14">
        <f t="shared" si="4"/>
        <v>22860</v>
      </c>
      <c r="K14" s="14">
        <f t="shared" si="5"/>
        <v>0</v>
      </c>
      <c r="L14" s="14">
        <f t="shared" si="6"/>
        <v>22860</v>
      </c>
      <c r="M14" s="14">
        <f t="shared" si="7"/>
        <v>107061</v>
      </c>
      <c r="N14" s="14"/>
    </row>
    <row r="15" s="3" customFormat="1" ht="18" customHeight="1" spans="1:14">
      <c r="A15" s="13" t="s">
        <v>22</v>
      </c>
      <c r="B15" s="14">
        <v>897</v>
      </c>
      <c r="C15" s="14">
        <v>663</v>
      </c>
      <c r="D15" s="14">
        <f t="shared" si="0"/>
        <v>30</v>
      </c>
      <c r="E15" s="14">
        <v>0</v>
      </c>
      <c r="F15" s="14">
        <v>30</v>
      </c>
      <c r="G15" s="14">
        <f t="shared" si="1"/>
        <v>19890</v>
      </c>
      <c r="H15" s="14">
        <f t="shared" si="2"/>
        <v>0</v>
      </c>
      <c r="I15" s="14">
        <f t="shared" si="8"/>
        <v>19890</v>
      </c>
      <c r="J15" s="14">
        <f t="shared" si="4"/>
        <v>5400</v>
      </c>
      <c r="K15" s="14">
        <f t="shared" si="5"/>
        <v>0</v>
      </c>
      <c r="L15" s="14">
        <f t="shared" si="6"/>
        <v>5400</v>
      </c>
      <c r="M15" s="14">
        <f t="shared" si="7"/>
        <v>25290</v>
      </c>
      <c r="N15" s="14"/>
    </row>
    <row r="16" s="1" customFormat="1" ht="18" customHeight="1" spans="1:14">
      <c r="A16" s="13" t="s">
        <v>23</v>
      </c>
      <c r="B16" s="14">
        <v>897</v>
      </c>
      <c r="C16" s="14">
        <v>663</v>
      </c>
      <c r="D16" s="14">
        <f t="shared" si="0"/>
        <v>1</v>
      </c>
      <c r="E16" s="14">
        <v>1</v>
      </c>
      <c r="F16" s="14">
        <v>0</v>
      </c>
      <c r="G16" s="14">
        <f t="shared" si="1"/>
        <v>897</v>
      </c>
      <c r="H16" s="14">
        <f t="shared" si="2"/>
        <v>897</v>
      </c>
      <c r="I16" s="14">
        <f t="shared" si="8"/>
        <v>0</v>
      </c>
      <c r="J16" s="14">
        <f t="shared" si="4"/>
        <v>180</v>
      </c>
      <c r="K16" s="14">
        <f t="shared" si="5"/>
        <v>180</v>
      </c>
      <c r="L16" s="14">
        <f t="shared" si="6"/>
        <v>0</v>
      </c>
      <c r="M16" s="14">
        <f t="shared" si="7"/>
        <v>1077</v>
      </c>
      <c r="N16" s="14"/>
    </row>
    <row r="17" s="1" customFormat="1" ht="18" customHeight="1" spans="1:14">
      <c r="A17" s="13" t="s">
        <v>24</v>
      </c>
      <c r="B17" s="14">
        <v>897</v>
      </c>
      <c r="C17" s="14">
        <v>663</v>
      </c>
      <c r="D17" s="14">
        <f t="shared" si="0"/>
        <v>12</v>
      </c>
      <c r="E17" s="14">
        <v>12</v>
      </c>
      <c r="F17" s="14">
        <v>0</v>
      </c>
      <c r="G17" s="14">
        <f t="shared" si="1"/>
        <v>10764</v>
      </c>
      <c r="H17" s="14">
        <f t="shared" si="2"/>
        <v>10764</v>
      </c>
      <c r="I17" s="14">
        <f t="shared" si="8"/>
        <v>0</v>
      </c>
      <c r="J17" s="14">
        <f t="shared" si="4"/>
        <v>2160</v>
      </c>
      <c r="K17" s="14">
        <f t="shared" si="5"/>
        <v>2160</v>
      </c>
      <c r="L17" s="14">
        <f t="shared" si="6"/>
        <v>0</v>
      </c>
      <c r="M17" s="14">
        <f t="shared" si="7"/>
        <v>12924</v>
      </c>
      <c r="N17" s="14"/>
    </row>
    <row r="18" s="1" customFormat="1" ht="18" customHeight="1" spans="1:14">
      <c r="A18" s="13" t="s">
        <v>25</v>
      </c>
      <c r="B18" s="14">
        <v>897</v>
      </c>
      <c r="C18" s="14">
        <v>663</v>
      </c>
      <c r="D18" s="14">
        <f t="shared" si="0"/>
        <v>12</v>
      </c>
      <c r="E18" s="14">
        <v>12</v>
      </c>
      <c r="F18" s="14">
        <v>0</v>
      </c>
      <c r="G18" s="14">
        <f t="shared" si="1"/>
        <v>10764</v>
      </c>
      <c r="H18" s="14">
        <f t="shared" si="2"/>
        <v>10764</v>
      </c>
      <c r="I18" s="14">
        <f t="shared" si="8"/>
        <v>0</v>
      </c>
      <c r="J18" s="14">
        <f t="shared" si="4"/>
        <v>2160</v>
      </c>
      <c r="K18" s="14">
        <f t="shared" si="5"/>
        <v>2160</v>
      </c>
      <c r="L18" s="14">
        <f t="shared" si="6"/>
        <v>0</v>
      </c>
      <c r="M18" s="14">
        <f t="shared" si="7"/>
        <v>12924</v>
      </c>
      <c r="N18" s="14"/>
    </row>
    <row r="19" s="1" customFormat="1" ht="18" customHeight="1" spans="1:14">
      <c r="A19" s="15" t="s">
        <v>11</v>
      </c>
      <c r="B19" s="16" t="s">
        <v>26</v>
      </c>
      <c r="C19" s="16" t="s">
        <v>26</v>
      </c>
      <c r="D19" s="17">
        <f t="shared" ref="D19:M19" si="9">SUM(D5:D18)</f>
        <v>496</v>
      </c>
      <c r="E19" s="17">
        <f t="shared" si="9"/>
        <v>25</v>
      </c>
      <c r="F19" s="17">
        <f t="shared" si="9"/>
        <v>471</v>
      </c>
      <c r="G19" s="17">
        <f t="shared" si="9"/>
        <v>334698</v>
      </c>
      <c r="H19" s="17">
        <f t="shared" si="9"/>
        <v>22425</v>
      </c>
      <c r="I19" s="17">
        <f t="shared" si="9"/>
        <v>312273</v>
      </c>
      <c r="J19" s="17">
        <f t="shared" si="9"/>
        <v>89280</v>
      </c>
      <c r="K19" s="17">
        <f t="shared" si="9"/>
        <v>4500</v>
      </c>
      <c r="L19" s="17">
        <f t="shared" si="9"/>
        <v>84780</v>
      </c>
      <c r="M19" s="17">
        <f t="shared" si="9"/>
        <v>423978</v>
      </c>
      <c r="N19" s="17"/>
    </row>
    <row r="20" s="1" customFormat="1" ht="18" customHeight="1" spans="1:14">
      <c r="A20" s="13" t="s">
        <v>27</v>
      </c>
      <c r="B20" s="14">
        <v>897</v>
      </c>
      <c r="C20" s="18"/>
      <c r="D20" s="14">
        <f t="shared" ref="D20:D22" si="10">E20</f>
        <v>30</v>
      </c>
      <c r="E20" s="14">
        <v>30</v>
      </c>
      <c r="F20" s="14"/>
      <c r="G20" s="14">
        <f t="shared" ref="G20:G22" si="11">H20+I20</f>
        <v>26910</v>
      </c>
      <c r="H20" s="14">
        <f t="shared" ref="H20:H22" si="12">E20*B20</f>
        <v>26910</v>
      </c>
      <c r="I20" s="14">
        <v>0</v>
      </c>
      <c r="J20" s="14">
        <f>K20+L20</f>
        <v>5400</v>
      </c>
      <c r="K20" s="14">
        <f>E20*180</f>
        <v>5400</v>
      </c>
      <c r="L20" s="14">
        <f>F20*180</f>
        <v>0</v>
      </c>
      <c r="M20" s="14">
        <f>G20+J20</f>
        <v>32310</v>
      </c>
      <c r="N20" s="14"/>
    </row>
    <row r="21" s="1" customFormat="1" ht="18" customHeight="1" spans="1:14">
      <c r="A21" s="13" t="s">
        <v>28</v>
      </c>
      <c r="B21" s="14">
        <v>897</v>
      </c>
      <c r="C21" s="18"/>
      <c r="D21" s="14">
        <f t="shared" si="10"/>
        <v>34</v>
      </c>
      <c r="E21" s="14">
        <v>34</v>
      </c>
      <c r="F21" s="14"/>
      <c r="G21" s="14">
        <f t="shared" si="11"/>
        <v>30498</v>
      </c>
      <c r="H21" s="14">
        <f t="shared" si="12"/>
        <v>30498</v>
      </c>
      <c r="I21" s="14">
        <v>0</v>
      </c>
      <c r="J21" s="14">
        <f>K21+L21</f>
        <v>6120</v>
      </c>
      <c r="K21" s="14">
        <f>E21*180</f>
        <v>6120</v>
      </c>
      <c r="L21" s="14">
        <f>F21*180</f>
        <v>0</v>
      </c>
      <c r="M21" s="14">
        <f>G21+J21</f>
        <v>36618</v>
      </c>
      <c r="N21" s="14"/>
    </row>
    <row r="22" s="1" customFormat="1" ht="18" customHeight="1" spans="1:14">
      <c r="A22" s="19" t="s">
        <v>29</v>
      </c>
      <c r="B22" s="14">
        <v>897</v>
      </c>
      <c r="C22" s="18"/>
      <c r="D22" s="14">
        <f t="shared" si="10"/>
        <v>153</v>
      </c>
      <c r="E22" s="14">
        <v>153</v>
      </c>
      <c r="F22" s="14">
        <v>0</v>
      </c>
      <c r="G22" s="14">
        <f t="shared" si="11"/>
        <v>137241</v>
      </c>
      <c r="H22" s="14">
        <f t="shared" si="12"/>
        <v>137241</v>
      </c>
      <c r="I22" s="14">
        <v>0</v>
      </c>
      <c r="J22" s="14">
        <f>K22+L22</f>
        <v>27540</v>
      </c>
      <c r="K22" s="14">
        <f>E22*180</f>
        <v>27540</v>
      </c>
      <c r="L22" s="14">
        <f>F22*180</f>
        <v>0</v>
      </c>
      <c r="M22" s="14">
        <f>G22+J22</f>
        <v>164781</v>
      </c>
      <c r="N22" s="14"/>
    </row>
    <row r="23" s="1" customFormat="1" ht="18" customHeight="1" spans="1:14">
      <c r="A23" s="20" t="s">
        <v>11</v>
      </c>
      <c r="B23" s="16" t="s">
        <v>26</v>
      </c>
      <c r="C23" s="16" t="s">
        <v>26</v>
      </c>
      <c r="D23" s="17">
        <f t="shared" ref="D23:M23" si="13">SUM(D20:D22)</f>
        <v>217</v>
      </c>
      <c r="E23" s="17">
        <f t="shared" si="13"/>
        <v>217</v>
      </c>
      <c r="F23" s="17">
        <f t="shared" si="13"/>
        <v>0</v>
      </c>
      <c r="G23" s="17">
        <f t="shared" si="13"/>
        <v>194649</v>
      </c>
      <c r="H23" s="17">
        <f t="shared" si="13"/>
        <v>194649</v>
      </c>
      <c r="I23" s="17">
        <f t="shared" si="13"/>
        <v>0</v>
      </c>
      <c r="J23" s="17">
        <f t="shared" si="13"/>
        <v>39060</v>
      </c>
      <c r="K23" s="17">
        <f t="shared" si="13"/>
        <v>39060</v>
      </c>
      <c r="L23" s="17">
        <f t="shared" si="13"/>
        <v>0</v>
      </c>
      <c r="M23" s="17">
        <f t="shared" si="13"/>
        <v>233709</v>
      </c>
      <c r="N23" s="17"/>
    </row>
    <row r="24" s="4" customFormat="1" ht="18" customHeight="1" spans="1:14">
      <c r="A24" s="16" t="s">
        <v>7</v>
      </c>
      <c r="B24" s="16" t="s">
        <v>26</v>
      </c>
      <c r="C24" s="16" t="s">
        <v>26</v>
      </c>
      <c r="D24" s="17">
        <f t="shared" ref="D24:M24" si="14">D19+D23</f>
        <v>713</v>
      </c>
      <c r="E24" s="17">
        <f t="shared" si="14"/>
        <v>242</v>
      </c>
      <c r="F24" s="17">
        <f t="shared" si="14"/>
        <v>471</v>
      </c>
      <c r="G24" s="17">
        <f t="shared" si="14"/>
        <v>529347</v>
      </c>
      <c r="H24" s="17">
        <f t="shared" si="14"/>
        <v>217074</v>
      </c>
      <c r="I24" s="17">
        <f t="shared" si="14"/>
        <v>312273</v>
      </c>
      <c r="J24" s="17">
        <f t="shared" si="14"/>
        <v>128340</v>
      </c>
      <c r="K24" s="17">
        <f t="shared" si="14"/>
        <v>43560</v>
      </c>
      <c r="L24" s="17">
        <f t="shared" si="14"/>
        <v>84780</v>
      </c>
      <c r="M24" s="17">
        <f t="shared" si="14"/>
        <v>657687</v>
      </c>
      <c r="N24" s="17"/>
    </row>
    <row r="25" s="5" customFormat="1" ht="28" customHeight="1" spans="1:15">
      <c r="A25" s="21" t="s">
        <v>30</v>
      </c>
      <c r="B25" s="21"/>
      <c r="C25" s="21"/>
      <c r="D25" s="21"/>
      <c r="E25" s="22" t="s">
        <v>31</v>
      </c>
      <c r="F25" s="22"/>
      <c r="G25" s="22"/>
      <c r="H25" s="21"/>
      <c r="I25" s="22" t="s">
        <v>32</v>
      </c>
      <c r="J25" s="22"/>
      <c r="K25" s="22"/>
      <c r="L25" s="22"/>
      <c r="M25" s="22"/>
      <c r="N25" s="29"/>
      <c r="O25" s="6"/>
    </row>
  </sheetData>
  <mergeCells count="12">
    <mergeCell ref="A1:N1"/>
    <mergeCell ref="M2:N2"/>
    <mergeCell ref="B3:C3"/>
    <mergeCell ref="D3:F3"/>
    <mergeCell ref="G3:I3"/>
    <mergeCell ref="J3:L3"/>
    <mergeCell ref="A25:B25"/>
    <mergeCell ref="E25:G25"/>
    <mergeCell ref="I25:L25"/>
    <mergeCell ref="A3:A4"/>
    <mergeCell ref="M3:M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爱的精灵</cp:lastModifiedBy>
  <dcterms:created xsi:type="dcterms:W3CDTF">2025-06-03T02:42:00Z</dcterms:created>
  <dcterms:modified xsi:type="dcterms:W3CDTF">2025-06-20T01:58:44Z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3B5809845CE8417A849F8815DEEC2C40_13</vt:lpwstr>
  </property>
  <property fmtid="{D5CDD505-2E9C-101B-9397-08002B2CF9AE}" pid="3" name="KSOProductBuildVer">
    <vt:lpwstr>2052-12.1.0.21541</vt:lpwstr>
  </property>
</Properties>
</file>