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配表" sheetId="2" r:id="rId1"/>
  </sheets>
  <calcPr calcId="144525"/>
</workbook>
</file>

<file path=xl/sharedStrings.xml><?xml version="1.0" encoding="utf-8"?>
<sst xmlns="http://schemas.openxmlformats.org/spreadsheetml/2006/main" count="48" uniqueCount="34">
  <si>
    <t>原州区民政局2023年4月份特困人员供养及困难补贴资金分配表</t>
  </si>
  <si>
    <t>单位名称：固原市原州区民政局</t>
  </si>
  <si>
    <t>时间：2023年4月6日</t>
  </si>
  <si>
    <t>名称</t>
  </si>
  <si>
    <t>供养资金发放标准          （人/月/元）</t>
  </si>
  <si>
    <t>发放人数（人）</t>
  </si>
  <si>
    <t>供养资金发放金额（元）</t>
  </si>
  <si>
    <t>困难补贴（元）</t>
  </si>
  <si>
    <t>合计</t>
  </si>
  <si>
    <t>备注</t>
  </si>
  <si>
    <t>城市</t>
  </si>
  <si>
    <t>农村</t>
  </si>
  <si>
    <t>小计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</si>
  <si>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</si>
  <si>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</si>
  <si>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</si>
  <si>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</si>
  <si>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</si>
  <si>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</si>
  <si>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</si>
  <si>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</si>
  <si>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</si>
  <si>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</si>
  <si>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</si>
  <si>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</si>
  <si>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</si>
  <si>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</si>
  <si>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┄┄</t>
  </si>
  <si>
    <t>寨科中心敬老院</t>
  </si>
  <si>
    <t>杨郎中心敬老院</t>
  </si>
  <si>
    <t>原州区中心敬老院</t>
  </si>
  <si>
    <t xml:space="preserve">分管领导：  </t>
  </si>
  <si>
    <t xml:space="preserve">股室负责人： </t>
  </si>
  <si>
    <t xml:space="preserve">制表人：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</si>
</sst>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I13" sqref="I13"/>
    </sheetView>
  </sheetViews>
  <sheetFormatPr defaultColWidth="9" defaultRowHeight="13.5"/>
  <cols>
    <col min="1" max="1" width="15.625" style="1" customWidth="1"/>
    <col min="2" max="2" width="12.625" style="1" customWidth="1"/>
    <col min="3" max="3" width="10.625" style="1" customWidth="1"/>
    <col min="4" max="4" width="9.125" style="1" customWidth="1"/>
    <col min="5" max="5" width="9.625" style="1" customWidth="1"/>
    <col min="6" max="6" width="10.625" style="1" customWidth="1"/>
    <col min="7" max="7" width="14.875" style="1" customWidth="1"/>
    <col min="8" max="10" width="12.5" style="1" customWidth="1"/>
    <col min="11" max="11" width="13.5" style="1" customWidth="1"/>
    <col min="12" max="12" width="9.575" style="1" customWidth="1"/>
    <col min="13" max="16384" width="9" style="1"/>
  </cols>
  <sheetData>
    <row r="1" s="1" customFormat="1" ht="2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/>
      <c r="C2" s="4"/>
      <c r="D2" s="4"/>
      <c r="E2" s="4"/>
      <c r="F2" s="4"/>
      <c r="G2" s="4"/>
      <c r="H2" s="4"/>
      <c r="I2" s="19"/>
      <c r="J2" s="19"/>
      <c r="K2" s="20" t="s">
        <v>2</v>
      </c>
      <c r="L2" s="20"/>
    </row>
    <row r="3" s="1" customFormat="1" ht="29" customHeight="1" spans="1:12">
      <c r="A3" s="5" t="s">
        <v>3</v>
      </c>
      <c r="B3" s="6" t="s">
        <v>4</v>
      </c>
      <c r="C3" s="6"/>
      <c r="D3" s="5" t="s">
        <v>5</v>
      </c>
      <c r="E3" s="5"/>
      <c r="F3" s="5"/>
      <c r="G3" s="6" t="s">
        <v>6</v>
      </c>
      <c r="H3" s="6"/>
      <c r="I3" s="21" t="s">
        <v>7</v>
      </c>
      <c r="J3" s="22"/>
      <c r="K3" s="6" t="s">
        <v>8</v>
      </c>
      <c r="L3" s="23" t="s">
        <v>9</v>
      </c>
    </row>
    <row r="4" s="1" customFormat="1" ht="15" customHeight="1" spans="1:12">
      <c r="A4" s="5"/>
      <c r="B4" s="5" t="s">
        <v>10</v>
      </c>
      <c r="C4" s="5" t="s">
        <v>11</v>
      </c>
      <c r="D4" s="5" t="s">
        <v>12</v>
      </c>
      <c r="E4" s="5" t="s">
        <v>10</v>
      </c>
      <c r="F4" s="5" t="s">
        <v>11</v>
      </c>
      <c r="G4" s="5" t="s">
        <v>10</v>
      </c>
      <c r="H4" s="5" t="s">
        <v>11</v>
      </c>
      <c r="I4" s="5" t="s">
        <v>10</v>
      </c>
      <c r="J4" s="5" t="s">
        <v>11</v>
      </c>
      <c r="K4" s="6"/>
      <c r="L4" s="23"/>
    </row>
    <row r="5" s="1" customFormat="1" ht="18" customHeight="1" spans="1:12">
      <c r="A5" s="7" t="s">
        <v>13</v>
      </c>
      <c r="B5" s="8">
        <v>850</v>
      </c>
      <c r="C5" s="8">
        <v>600</v>
      </c>
      <c r="D5" s="9">
        <v>27</v>
      </c>
      <c r="E5" s="9">
        <v>0</v>
      </c>
      <c r="F5" s="9">
        <v>27</v>
      </c>
      <c r="G5" s="10">
        <f t="shared" ref="G5:G15" si="0">E5*B5</f>
        <v>0</v>
      </c>
      <c r="H5" s="10">
        <f t="shared" ref="H5:H18" si="1">F5*C5</f>
        <v>16200</v>
      </c>
      <c r="I5" s="10">
        <f>E5*180</f>
        <v>0</v>
      </c>
      <c r="J5" s="10">
        <f>F5*180</f>
        <v>4860</v>
      </c>
      <c r="K5" s="10">
        <f>G5+H5+I5+J5</f>
        <v>21060</v>
      </c>
      <c r="L5" s="24"/>
    </row>
    <row r="6" s="1" customFormat="1" ht="18" customHeight="1" spans="1:12">
      <c r="A6" s="7" t="s">
        <v>14</v>
      </c>
      <c r="B6" s="8">
        <v>850</v>
      </c>
      <c r="C6" s="8">
        <v>600</v>
      </c>
      <c r="D6" s="9">
        <f t="shared" ref="D6:D8" si="2">E6+F6</f>
        <v>17</v>
      </c>
      <c r="E6" s="9">
        <v>0</v>
      </c>
      <c r="F6" s="9">
        <v>17</v>
      </c>
      <c r="G6" s="10">
        <f t="shared" si="0"/>
        <v>0</v>
      </c>
      <c r="H6" s="10">
        <f t="shared" si="1"/>
        <v>10200</v>
      </c>
      <c r="I6" s="10">
        <f t="shared" ref="I6:I24" si="3">E6*180</f>
        <v>0</v>
      </c>
      <c r="J6" s="10">
        <f t="shared" ref="J6:J24" si="4">F6*180</f>
        <v>3060</v>
      </c>
      <c r="K6" s="10">
        <f t="shared" ref="K6:K24" si="5">G6+H6+I6+J6</f>
        <v>13260</v>
      </c>
      <c r="L6" s="24"/>
    </row>
    <row r="7" s="1" customFormat="1" ht="18" customHeight="1" spans="1:12">
      <c r="A7" s="7" t="s">
        <v>15</v>
      </c>
      <c r="B7" s="8">
        <v>850</v>
      </c>
      <c r="C7" s="8">
        <v>600</v>
      </c>
      <c r="D7" s="9">
        <f t="shared" si="2"/>
        <v>25</v>
      </c>
      <c r="E7" s="9">
        <v>0</v>
      </c>
      <c r="F7" s="9">
        <v>25</v>
      </c>
      <c r="G7" s="10">
        <f t="shared" si="0"/>
        <v>0</v>
      </c>
      <c r="H7" s="10">
        <f t="shared" si="1"/>
        <v>15000</v>
      </c>
      <c r="I7" s="10">
        <f t="shared" si="3"/>
        <v>0</v>
      </c>
      <c r="J7" s="10">
        <f t="shared" si="4"/>
        <v>4500</v>
      </c>
      <c r="K7" s="10">
        <f t="shared" si="5"/>
        <v>19500</v>
      </c>
      <c r="L7" s="24"/>
    </row>
    <row r="8" s="1" customFormat="1" ht="18" customHeight="1" spans="1:12">
      <c r="A8" s="7" t="s">
        <v>16</v>
      </c>
      <c r="B8" s="8">
        <v>850</v>
      </c>
      <c r="C8" s="8">
        <v>600</v>
      </c>
      <c r="D8" s="9">
        <f t="shared" si="2"/>
        <v>73</v>
      </c>
      <c r="E8" s="9">
        <v>0</v>
      </c>
      <c r="F8" s="9">
        <v>73</v>
      </c>
      <c r="G8" s="10">
        <f t="shared" si="0"/>
        <v>0</v>
      </c>
      <c r="H8" s="10">
        <f t="shared" si="1"/>
        <v>43800</v>
      </c>
      <c r="I8" s="10">
        <f t="shared" si="3"/>
        <v>0</v>
      </c>
      <c r="J8" s="10">
        <f t="shared" si="4"/>
        <v>13140</v>
      </c>
      <c r="K8" s="10">
        <f t="shared" si="5"/>
        <v>56940</v>
      </c>
      <c r="L8" s="24"/>
    </row>
    <row r="9" s="1" customFormat="1" ht="18" customHeight="1" spans="1:12">
      <c r="A9" s="7" t="s">
        <v>17</v>
      </c>
      <c r="B9" s="8">
        <v>850</v>
      </c>
      <c r="C9" s="8">
        <v>600</v>
      </c>
      <c r="D9" s="9">
        <v>52</v>
      </c>
      <c r="E9" s="9">
        <v>0</v>
      </c>
      <c r="F9" s="9">
        <v>52</v>
      </c>
      <c r="G9" s="10">
        <f t="shared" si="0"/>
        <v>0</v>
      </c>
      <c r="H9" s="10">
        <f t="shared" si="1"/>
        <v>31200</v>
      </c>
      <c r="I9" s="10">
        <f t="shared" si="3"/>
        <v>0</v>
      </c>
      <c r="J9" s="10">
        <f t="shared" si="4"/>
        <v>9360</v>
      </c>
      <c r="K9" s="10">
        <f t="shared" si="5"/>
        <v>40560</v>
      </c>
      <c r="L9" s="25"/>
    </row>
    <row r="10" s="1" customFormat="1" ht="18" customHeight="1" spans="1:12">
      <c r="A10" s="7" t="s">
        <v>18</v>
      </c>
      <c r="B10" s="8">
        <v>850</v>
      </c>
      <c r="C10" s="8">
        <v>600</v>
      </c>
      <c r="D10" s="9">
        <v>29</v>
      </c>
      <c r="E10" s="9">
        <v>0</v>
      </c>
      <c r="F10" s="9">
        <v>29</v>
      </c>
      <c r="G10" s="10">
        <f t="shared" si="0"/>
        <v>0</v>
      </c>
      <c r="H10" s="10">
        <f t="shared" si="1"/>
        <v>17400</v>
      </c>
      <c r="I10" s="10">
        <f t="shared" si="3"/>
        <v>0</v>
      </c>
      <c r="J10" s="10">
        <f t="shared" si="4"/>
        <v>5220</v>
      </c>
      <c r="K10" s="10">
        <f t="shared" si="5"/>
        <v>22620</v>
      </c>
      <c r="L10" s="25"/>
    </row>
    <row r="11" s="1" customFormat="1" ht="18" customHeight="1" spans="1:12">
      <c r="A11" s="7" t="s">
        <v>19</v>
      </c>
      <c r="B11" s="8">
        <v>850</v>
      </c>
      <c r="C11" s="8">
        <v>600</v>
      </c>
      <c r="D11" s="9">
        <f t="shared" ref="D11:D18" si="6">E11+F11</f>
        <v>18</v>
      </c>
      <c r="E11" s="9">
        <v>0</v>
      </c>
      <c r="F11" s="9">
        <v>18</v>
      </c>
      <c r="G11" s="10">
        <f t="shared" si="0"/>
        <v>0</v>
      </c>
      <c r="H11" s="10">
        <f t="shared" si="1"/>
        <v>10800</v>
      </c>
      <c r="I11" s="10">
        <f t="shared" si="3"/>
        <v>0</v>
      </c>
      <c r="J11" s="10">
        <f t="shared" si="4"/>
        <v>3240</v>
      </c>
      <c r="K11" s="10">
        <f t="shared" si="5"/>
        <v>14040</v>
      </c>
      <c r="L11" s="24"/>
    </row>
    <row r="12" s="1" customFormat="1" ht="18" customHeight="1" spans="1:12">
      <c r="A12" s="7" t="s">
        <v>20</v>
      </c>
      <c r="B12" s="8">
        <v>850</v>
      </c>
      <c r="C12" s="8">
        <v>600</v>
      </c>
      <c r="D12" s="9">
        <v>68</v>
      </c>
      <c r="E12" s="9">
        <v>0</v>
      </c>
      <c r="F12" s="9">
        <v>68</v>
      </c>
      <c r="G12" s="10">
        <f t="shared" si="0"/>
        <v>0</v>
      </c>
      <c r="H12" s="10">
        <f t="shared" si="1"/>
        <v>40800</v>
      </c>
      <c r="I12" s="10">
        <f t="shared" si="3"/>
        <v>0</v>
      </c>
      <c r="J12" s="10">
        <f t="shared" si="4"/>
        <v>12240</v>
      </c>
      <c r="K12" s="10">
        <f t="shared" si="5"/>
        <v>53040</v>
      </c>
      <c r="L12" s="25"/>
    </row>
    <row r="13" s="1" customFormat="1" ht="18" customHeight="1" spans="1:12">
      <c r="A13" s="7" t="s">
        <v>21</v>
      </c>
      <c r="B13" s="8">
        <v>850</v>
      </c>
      <c r="C13" s="8">
        <v>600</v>
      </c>
      <c r="D13" s="9">
        <f t="shared" si="6"/>
        <v>11</v>
      </c>
      <c r="E13" s="9">
        <v>0</v>
      </c>
      <c r="F13" s="9">
        <v>11</v>
      </c>
      <c r="G13" s="10">
        <f t="shared" si="0"/>
        <v>0</v>
      </c>
      <c r="H13" s="10">
        <f t="shared" si="1"/>
        <v>6600</v>
      </c>
      <c r="I13" s="10">
        <f t="shared" si="3"/>
        <v>0</v>
      </c>
      <c r="J13" s="10">
        <f t="shared" si="4"/>
        <v>1980</v>
      </c>
      <c r="K13" s="10">
        <f t="shared" si="5"/>
        <v>8580</v>
      </c>
      <c r="L13" s="24"/>
    </row>
    <row r="14" s="1" customFormat="1" ht="18" customHeight="1" spans="1:12">
      <c r="A14" s="7" t="s">
        <v>22</v>
      </c>
      <c r="B14" s="8">
        <v>850</v>
      </c>
      <c r="C14" s="8">
        <v>600</v>
      </c>
      <c r="D14" s="9">
        <v>111</v>
      </c>
      <c r="E14" s="9">
        <v>0</v>
      </c>
      <c r="F14" s="9">
        <v>111</v>
      </c>
      <c r="G14" s="10">
        <f t="shared" si="0"/>
        <v>0</v>
      </c>
      <c r="H14" s="10">
        <f t="shared" si="1"/>
        <v>66600</v>
      </c>
      <c r="I14" s="10">
        <f t="shared" si="3"/>
        <v>0</v>
      </c>
      <c r="J14" s="10">
        <f t="shared" si="4"/>
        <v>19980</v>
      </c>
      <c r="K14" s="10">
        <f t="shared" si="5"/>
        <v>86580</v>
      </c>
      <c r="L14" s="24"/>
    </row>
    <row r="15" s="2" customFormat="1" ht="18" customHeight="1" spans="1:12">
      <c r="A15" s="7" t="s">
        <v>23</v>
      </c>
      <c r="B15" s="8">
        <v>850</v>
      </c>
      <c r="C15" s="8">
        <v>600</v>
      </c>
      <c r="D15" s="9">
        <f t="shared" si="6"/>
        <v>28</v>
      </c>
      <c r="E15" s="9">
        <v>0</v>
      </c>
      <c r="F15" s="9">
        <v>28</v>
      </c>
      <c r="G15" s="10">
        <f t="shared" si="0"/>
        <v>0</v>
      </c>
      <c r="H15" s="10">
        <f t="shared" si="1"/>
        <v>16800</v>
      </c>
      <c r="I15" s="10">
        <f t="shared" si="3"/>
        <v>0</v>
      </c>
      <c r="J15" s="10">
        <f t="shared" si="4"/>
        <v>5040</v>
      </c>
      <c r="K15" s="10">
        <f t="shared" si="5"/>
        <v>21840</v>
      </c>
      <c r="L15" s="24"/>
    </row>
    <row r="16" s="1" customFormat="1" ht="18" customHeight="1" spans="1:12">
      <c r="A16" s="7" t="s">
        <v>24</v>
      </c>
      <c r="B16" s="8">
        <v>850</v>
      </c>
      <c r="C16" s="8">
        <v>600</v>
      </c>
      <c r="D16" s="9">
        <f t="shared" si="6"/>
        <v>3</v>
      </c>
      <c r="E16" s="9">
        <v>3</v>
      </c>
      <c r="F16" s="9">
        <v>0</v>
      </c>
      <c r="G16" s="10">
        <f t="shared" ref="G16:G18" si="7">D16*B16</f>
        <v>2550</v>
      </c>
      <c r="H16" s="10">
        <f t="shared" si="1"/>
        <v>0</v>
      </c>
      <c r="I16" s="10">
        <f t="shared" si="3"/>
        <v>540</v>
      </c>
      <c r="J16" s="10">
        <f t="shared" si="4"/>
        <v>0</v>
      </c>
      <c r="K16" s="10">
        <f t="shared" si="5"/>
        <v>3090</v>
      </c>
      <c r="L16" s="24"/>
    </row>
    <row r="17" s="1" customFormat="1" ht="18" customHeight="1" spans="1:12">
      <c r="A17" s="7" t="s">
        <v>25</v>
      </c>
      <c r="B17" s="8">
        <v>850</v>
      </c>
      <c r="C17" s="8">
        <v>600</v>
      </c>
      <c r="D17" s="9">
        <f t="shared" si="6"/>
        <v>8</v>
      </c>
      <c r="E17" s="9">
        <v>8</v>
      </c>
      <c r="F17" s="9">
        <v>0</v>
      </c>
      <c r="G17" s="10">
        <f t="shared" si="7"/>
        <v>6800</v>
      </c>
      <c r="H17" s="10">
        <f t="shared" si="1"/>
        <v>0</v>
      </c>
      <c r="I17" s="10">
        <f t="shared" si="3"/>
        <v>1440</v>
      </c>
      <c r="J17" s="10">
        <f t="shared" si="4"/>
        <v>0</v>
      </c>
      <c r="K17" s="10">
        <f t="shared" si="5"/>
        <v>8240</v>
      </c>
      <c r="L17" s="24"/>
    </row>
    <row r="18" s="1" customFormat="1" ht="18" customHeight="1" spans="1:12">
      <c r="A18" s="7" t="s">
        <v>26</v>
      </c>
      <c r="B18" s="8">
        <v>850</v>
      </c>
      <c r="C18" s="8">
        <v>600</v>
      </c>
      <c r="D18" s="9">
        <f t="shared" si="6"/>
        <v>9</v>
      </c>
      <c r="E18" s="9">
        <v>9</v>
      </c>
      <c r="F18" s="9">
        <v>0</v>
      </c>
      <c r="G18" s="10">
        <f t="shared" si="7"/>
        <v>7650</v>
      </c>
      <c r="H18" s="10">
        <f t="shared" si="1"/>
        <v>0</v>
      </c>
      <c r="I18" s="10">
        <f t="shared" si="3"/>
        <v>1620</v>
      </c>
      <c r="J18" s="10">
        <f t="shared" si="4"/>
        <v>0</v>
      </c>
      <c r="K18" s="10">
        <f t="shared" si="5"/>
        <v>9270</v>
      </c>
      <c r="L18" s="24"/>
    </row>
    <row r="19" s="1" customFormat="1" ht="18" customHeight="1" spans="1:12">
      <c r="A19" s="11" t="s">
        <v>12</v>
      </c>
      <c r="B19" s="12" t="s">
        <v>27</v>
      </c>
      <c r="C19" s="12" t="s">
        <v>27</v>
      </c>
      <c r="D19" s="13">
        <f>SUM(D5:D18)</f>
        <v>479</v>
      </c>
      <c r="E19" s="13">
        <f t="shared" ref="E19:K19" si="8">SUM(E5:E18)</f>
        <v>20</v>
      </c>
      <c r="F19" s="13">
        <f t="shared" si="8"/>
        <v>459</v>
      </c>
      <c r="G19" s="13">
        <f t="shared" si="8"/>
        <v>17000</v>
      </c>
      <c r="H19" s="13">
        <f t="shared" si="8"/>
        <v>275400</v>
      </c>
      <c r="I19" s="13">
        <f t="shared" si="8"/>
        <v>3600</v>
      </c>
      <c r="J19" s="13">
        <f t="shared" si="8"/>
        <v>82620</v>
      </c>
      <c r="K19" s="13">
        <f t="shared" si="8"/>
        <v>378620</v>
      </c>
      <c r="L19" s="26"/>
    </row>
    <row r="20" s="1" customFormat="1" ht="18" customHeight="1" spans="1:12">
      <c r="A20" s="7" t="s">
        <v>28</v>
      </c>
      <c r="B20" s="8">
        <v>850</v>
      </c>
      <c r="C20" s="8">
        <v>600</v>
      </c>
      <c r="D20" s="9">
        <f t="shared" ref="D20:D22" si="9">E20+F20</f>
        <v>31</v>
      </c>
      <c r="E20" s="9">
        <v>3</v>
      </c>
      <c r="F20" s="9">
        <v>28</v>
      </c>
      <c r="G20" s="10">
        <f>E20*B20</f>
        <v>2550</v>
      </c>
      <c r="H20" s="10">
        <f t="shared" ref="H20:H22" si="10">F20*C20</f>
        <v>16800</v>
      </c>
      <c r="I20" s="10">
        <f t="shared" si="3"/>
        <v>540</v>
      </c>
      <c r="J20" s="10">
        <f t="shared" si="4"/>
        <v>5040</v>
      </c>
      <c r="K20" s="10">
        <f t="shared" si="5"/>
        <v>24930</v>
      </c>
      <c r="L20" s="25"/>
    </row>
    <row r="21" s="1" customFormat="1" ht="18" customHeight="1" spans="1:12">
      <c r="A21" s="7" t="s">
        <v>29</v>
      </c>
      <c r="B21" s="8">
        <v>850</v>
      </c>
      <c r="C21" s="8">
        <v>600</v>
      </c>
      <c r="D21" s="9">
        <f t="shared" si="9"/>
        <v>40</v>
      </c>
      <c r="E21" s="9">
        <v>4</v>
      </c>
      <c r="F21" s="9">
        <v>36</v>
      </c>
      <c r="G21" s="10">
        <f>E21*B21</f>
        <v>3400</v>
      </c>
      <c r="H21" s="10">
        <f t="shared" si="10"/>
        <v>21600</v>
      </c>
      <c r="I21" s="10">
        <f t="shared" si="3"/>
        <v>720</v>
      </c>
      <c r="J21" s="10">
        <f t="shared" si="4"/>
        <v>6480</v>
      </c>
      <c r="K21" s="10">
        <f t="shared" si="5"/>
        <v>32200</v>
      </c>
      <c r="L21" s="25"/>
    </row>
    <row r="22" s="1" customFormat="1" ht="18" customHeight="1" spans="1:12">
      <c r="A22" s="14" t="s">
        <v>30</v>
      </c>
      <c r="B22" s="8">
        <v>850</v>
      </c>
      <c r="C22" s="8"/>
      <c r="D22" s="9">
        <f t="shared" si="9"/>
        <v>148</v>
      </c>
      <c r="E22" s="9">
        <v>148</v>
      </c>
      <c r="F22" s="9">
        <v>0</v>
      </c>
      <c r="G22" s="10">
        <f>D22*850</f>
        <v>125800</v>
      </c>
      <c r="H22" s="10">
        <f t="shared" si="10"/>
        <v>0</v>
      </c>
      <c r="I22" s="10">
        <f t="shared" si="3"/>
        <v>26640</v>
      </c>
      <c r="J22" s="10">
        <f t="shared" si="4"/>
        <v>0</v>
      </c>
      <c r="K22" s="10">
        <f t="shared" si="5"/>
        <v>152440</v>
      </c>
      <c r="L22" s="27"/>
    </row>
    <row r="23" s="1" customFormat="1" ht="18" customHeight="1" spans="1:12">
      <c r="A23" s="15" t="s">
        <v>12</v>
      </c>
      <c r="B23" s="12" t="s">
        <v>27</v>
      </c>
      <c r="C23" s="12" t="s">
        <v>27</v>
      </c>
      <c r="D23" s="13">
        <f>SUM(D20:D22)</f>
        <v>219</v>
      </c>
      <c r="E23" s="13">
        <f>SUM(E20:E22)</f>
        <v>155</v>
      </c>
      <c r="F23" s="13">
        <f>SUM(F20:F22)</f>
        <v>64</v>
      </c>
      <c r="G23" s="16">
        <f>SUM(G20:G22)</f>
        <v>131750</v>
      </c>
      <c r="H23" s="16">
        <f>SUM(H20:H22)</f>
        <v>38400</v>
      </c>
      <c r="I23" s="16">
        <f t="shared" si="3"/>
        <v>27900</v>
      </c>
      <c r="J23" s="16">
        <f t="shared" si="4"/>
        <v>11520</v>
      </c>
      <c r="K23" s="16">
        <f t="shared" si="5"/>
        <v>209570</v>
      </c>
      <c r="L23" s="24"/>
    </row>
    <row r="24" s="1" customFormat="1" ht="18" customHeight="1" spans="1:12">
      <c r="A24" s="12" t="s">
        <v>8</v>
      </c>
      <c r="B24" s="12" t="s">
        <v>27</v>
      </c>
      <c r="C24" s="12" t="s">
        <v>27</v>
      </c>
      <c r="D24" s="13">
        <f>D19+D23</f>
        <v>698</v>
      </c>
      <c r="E24" s="13">
        <f>E19+E23</f>
        <v>175</v>
      </c>
      <c r="F24" s="13">
        <f>F19+F23</f>
        <v>523</v>
      </c>
      <c r="G24" s="16">
        <f>G19+G23</f>
        <v>148750</v>
      </c>
      <c r="H24" s="16">
        <f>H19+H23</f>
        <v>313800</v>
      </c>
      <c r="I24" s="16">
        <f t="shared" si="3"/>
        <v>31500</v>
      </c>
      <c r="J24" s="16">
        <f t="shared" si="4"/>
        <v>94140</v>
      </c>
      <c r="K24" s="16">
        <f t="shared" si="5"/>
        <v>588190</v>
      </c>
      <c r="L24" s="24"/>
    </row>
    <row r="25" s="1" customFormat="1" spans="1:12">
      <c r="A25" s="17" t="s">
        <v>31</v>
      </c>
      <c r="B25" s="17"/>
      <c r="C25" s="18"/>
      <c r="D25" s="17" t="s">
        <v>32</v>
      </c>
      <c r="E25" s="17"/>
      <c r="F25" s="17"/>
      <c r="G25" s="17"/>
      <c r="H25" s="17"/>
      <c r="I25" s="17"/>
      <c r="J25" s="17"/>
      <c r="K25" s="17" t="s">
        <v>33</v>
      </c>
      <c r="L25" s="17"/>
    </row>
    <row r="26" s="1" customFormat="1" spans="1:12">
      <c r="A26" s="17"/>
      <c r="B26" s="17"/>
      <c r="C26" s="18"/>
      <c r="D26" s="17"/>
      <c r="E26" s="17"/>
      <c r="F26" s="17"/>
      <c r="G26" s="17"/>
      <c r="H26" s="17"/>
      <c r="I26" s="17"/>
      <c r="J26" s="17"/>
      <c r="K26" s="17"/>
      <c r="L26" s="17"/>
    </row>
  </sheetData>
  <mergeCells count="12">
    <mergeCell ref="A1:L1"/>
    <mergeCell ref="K2:L2"/>
    <mergeCell ref="B3:C3"/>
    <mergeCell ref="D3:F3"/>
    <mergeCell ref="G3:H3"/>
    <mergeCell ref="I3:J3"/>
    <mergeCell ref="A3:A4"/>
    <mergeCell ref="K3:K4"/>
    <mergeCell ref="L3:L4"/>
    <mergeCell ref="A25:B26"/>
    <mergeCell ref="K25:L26"/>
    <mergeCell ref="D25:H26"/>
  </mergeCells>
  <pageMargins left="0.314583333333333" right="0.314583333333333" top="0.550694444444444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2023-03-30T02:58:00Z</dcterms:created>
  <dcterms:modified xsi:type="dcterms:W3CDTF">2023-04-12T02:17:09Z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22DD516FDC5C4555AE0C434CF89EE548_11</vt:lpwstr>
  </property>
  <property fmtid="{D5CDD505-2E9C-101B-9397-08002B2CF9AE}" pid="3" name="KSOProductBuildVer">
    <vt:lpwstr>2052-11.1.0.14036</vt:lpwstr>
  </property>
</Properties>
</file>