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分配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<sst xmlns="http://schemas.openxmlformats.org/spreadsheetml/2006/main" count="38" uniqueCount="34">
  <si>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原州区2023年10月份高龄津贴及取暖补贴分配表</t>
  </si>
  <si>
    <t>编制单位：固原市原州区民政局</t>
  </si>
  <si>
    <t>时间：2023年10月24日</t>
  </si>
  <si>
    <t>序号</t>
  </si>
  <si>
    <t>乡镇/街道</t>
  </si>
  <si>
    <t>总人数</t>
  </si>
  <si>
    <t>低收入高龄</t>
  </si>
  <si>
    <t>高龄</t>
  </si>
  <si>
    <t>合计</t>
  </si>
  <si>
    <t>备注</t>
  </si>
  <si>
    <t>人数</t>
  </si>
  <si>
    <t>发放金额</t>
  </si>
  <si>
    <t>取暖补贴</t>
  </si>
  <si>
    <t>80-89岁</t>
  </si>
  <si>
    <t>90岁及以上</t>
  </si>
  <si>
    <t>小计</t>
  </si>
  <si>
    <t>城市</t>
  </si>
  <si>
    <t>农村</t>
  </si>
  <si>
    <t>南关街道办事处</t>
  </si>
  <si>
    <t>古雁街道办事处</t>
  </si>
  <si>
    <t>北塬街道办事处</t>
  </si>
  <si>
    <t>三营镇</t>
  </si>
  <si>
    <t>官厅镇</t>
  </si>
  <si>
    <t>开城镇</t>
  </si>
  <si>
    <t>张易镇</t>
  </si>
  <si>
    <t>彭堡镇</t>
  </si>
  <si>
    <t>头营镇</t>
  </si>
  <si>
    <t>黄铎堡镇</t>
  </si>
  <si>
    <t>中河乡</t>
  </si>
  <si>
    <t>河川乡</t>
  </si>
  <si>
    <t>炭山乡</t>
  </si>
  <si>
    <t>寨科乡</t>
  </si>
  <si>
    <t>总计</t>
  </si>
  <si>
    <t xml:space="preserve"> 分管领导：                          股室负责人：                           制表人：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</si>
</sst>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0"/>
      <color indexed="8"/>
      <name val="仿宋_GB2312"/>
      <family val="3"/>
    </font>
    <font>
      <sz val="20"/>
      <color indexed="8"/>
      <name val="方正小标宋简体"/>
      <family val="4"/>
    </font>
    <font>
      <b/>
      <sz val="10"/>
      <name val="仿宋_GB2312"/>
      <family val="3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176" fontId="5" fillId="0" borderId="22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22"/>
  <sheetViews>
    <sheetView tabSelected="1" zoomScaleSheetLayoutView="100" workbookViewId="0" topLeftCell="A1">
      <selection activeCell="A1" sqref="A1:IV65536"/>
    </sheetView>
  </sheetViews>
  <sheetFormatPr defaultColWidth="8.125" defaultRowHeight="14.25"/>
  <cols>
    <col min="1" max="1" width="7.375" style="7" customWidth="1"/>
    <col min="2" max="2" width="14.625" style="7" customWidth="1"/>
    <col min="3" max="3" width="7.25390625" style="7" customWidth="1"/>
    <col min="4" max="5" width="7.125" style="7" customWidth="1"/>
    <col min="6" max="7" width="9.125" style="7" customWidth="1"/>
    <col min="8" max="8" width="5.50390625" style="7" customWidth="1"/>
    <col min="9" max="9" width="9.125" style="7" customWidth="1"/>
    <col min="10" max="10" width="5.25390625" style="7" customWidth="1"/>
    <col min="11" max="11" width="9.125" style="7" customWidth="1"/>
    <col min="12" max="12" width="10.875" style="7" customWidth="1"/>
    <col min="13" max="13" width="10.625" style="7" customWidth="1"/>
    <col min="14" max="14" width="9.625" style="7" customWidth="1"/>
    <col min="15" max="245" width="8.125" style="7" customWidth="1"/>
  </cols>
  <sheetData>
    <row r="1" spans="1:14" s="1" customFormat="1" ht="29.2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2" customFormat="1" ht="19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29" t="s">
        <v>2</v>
      </c>
    </row>
    <row r="3" spans="1:245" s="3" customFormat="1" ht="27.75" customHeight="1">
      <c r="A3" s="11" t="s">
        <v>3</v>
      </c>
      <c r="B3" s="11" t="s">
        <v>4</v>
      </c>
      <c r="C3" s="11" t="s">
        <v>5</v>
      </c>
      <c r="D3" s="12" t="s">
        <v>6</v>
      </c>
      <c r="E3" s="13"/>
      <c r="F3" s="13"/>
      <c r="G3" s="14"/>
      <c r="H3" s="11" t="s">
        <v>7</v>
      </c>
      <c r="I3" s="11"/>
      <c r="J3" s="11"/>
      <c r="K3" s="11"/>
      <c r="L3" s="11"/>
      <c r="M3" s="11" t="s">
        <v>8</v>
      </c>
      <c r="N3" s="11" t="s">
        <v>9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</row>
    <row r="4" spans="1:245" s="3" customFormat="1" ht="27.75" customHeight="1">
      <c r="A4" s="11"/>
      <c r="B4" s="11"/>
      <c r="C4" s="11"/>
      <c r="D4" s="11" t="s">
        <v>10</v>
      </c>
      <c r="E4" s="11"/>
      <c r="F4" s="11" t="s">
        <v>11</v>
      </c>
      <c r="G4" s="15" t="s">
        <v>12</v>
      </c>
      <c r="H4" s="11" t="s">
        <v>13</v>
      </c>
      <c r="I4" s="11"/>
      <c r="J4" s="30" t="s">
        <v>14</v>
      </c>
      <c r="K4" s="30"/>
      <c r="L4" s="11" t="s">
        <v>15</v>
      </c>
      <c r="M4" s="31"/>
      <c r="N4" s="11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</row>
    <row r="5" spans="1:245" s="3" customFormat="1" ht="27.75" customHeight="1">
      <c r="A5" s="11"/>
      <c r="B5" s="11"/>
      <c r="C5" s="11"/>
      <c r="D5" s="11" t="s">
        <v>16</v>
      </c>
      <c r="E5" s="16" t="s">
        <v>17</v>
      </c>
      <c r="F5" s="11"/>
      <c r="G5" s="17"/>
      <c r="H5" s="11" t="s">
        <v>10</v>
      </c>
      <c r="I5" s="11" t="s">
        <v>11</v>
      </c>
      <c r="J5" s="11" t="s">
        <v>10</v>
      </c>
      <c r="K5" s="11" t="s">
        <v>11</v>
      </c>
      <c r="L5" s="11"/>
      <c r="M5" s="31"/>
      <c r="N5" s="11"/>
      <c r="O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</row>
    <row r="6" spans="1:245" s="4" customFormat="1" ht="21.75" customHeight="1">
      <c r="A6" s="18">
        <v>1</v>
      </c>
      <c r="B6" s="19" t="s">
        <v>18</v>
      </c>
      <c r="C6" s="20">
        <f aca="true" t="shared" si="0" ref="C6:C19">D6+E6+H6+J6</f>
        <v>374</v>
      </c>
      <c r="D6" s="20"/>
      <c r="E6" s="20"/>
      <c r="F6" s="20"/>
      <c r="G6" s="20"/>
      <c r="H6" s="20">
        <v>341</v>
      </c>
      <c r="I6" s="20">
        <v>35900</v>
      </c>
      <c r="J6" s="20">
        <v>33</v>
      </c>
      <c r="K6" s="32">
        <f aca="true" t="shared" si="1" ref="K6:K19">J6*200</f>
        <v>6600</v>
      </c>
      <c r="L6" s="20">
        <f aca="true" t="shared" si="2" ref="L6:L20">I6+K6</f>
        <v>42500</v>
      </c>
      <c r="M6" s="33">
        <f aca="true" t="shared" si="3" ref="M6:M19">F6+G6+L6</f>
        <v>42500</v>
      </c>
      <c r="N6" s="34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</row>
    <row r="7" spans="1:245" s="4" customFormat="1" ht="21.75" customHeight="1">
      <c r="A7" s="21">
        <v>2</v>
      </c>
      <c r="B7" s="22" t="s">
        <v>19</v>
      </c>
      <c r="C7" s="20">
        <f t="shared" si="0"/>
        <v>185</v>
      </c>
      <c r="D7" s="20">
        <v>5</v>
      </c>
      <c r="E7" s="20"/>
      <c r="F7" s="20">
        <v>2300</v>
      </c>
      <c r="G7" s="20">
        <v>1000</v>
      </c>
      <c r="H7" s="20">
        <v>159</v>
      </c>
      <c r="I7" s="20">
        <v>19000</v>
      </c>
      <c r="J7" s="20">
        <v>21</v>
      </c>
      <c r="K7" s="32">
        <v>5400</v>
      </c>
      <c r="L7" s="20">
        <f t="shared" si="2"/>
        <v>24400</v>
      </c>
      <c r="M7" s="33">
        <f t="shared" si="3"/>
        <v>27700</v>
      </c>
      <c r="N7" s="3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</row>
    <row r="8" spans="1:245" s="4" customFormat="1" ht="21.75" customHeight="1">
      <c r="A8" s="18">
        <v>3</v>
      </c>
      <c r="B8" s="22" t="s">
        <v>20</v>
      </c>
      <c r="C8" s="20">
        <f t="shared" si="0"/>
        <v>289</v>
      </c>
      <c r="D8" s="20"/>
      <c r="E8" s="20"/>
      <c r="F8" s="20"/>
      <c r="G8" s="20"/>
      <c r="H8" s="20">
        <v>265</v>
      </c>
      <c r="I8" s="20">
        <v>68200</v>
      </c>
      <c r="J8" s="20">
        <v>24</v>
      </c>
      <c r="K8" s="32">
        <v>10700</v>
      </c>
      <c r="L8" s="20">
        <f t="shared" si="2"/>
        <v>78900</v>
      </c>
      <c r="M8" s="33">
        <f t="shared" si="3"/>
        <v>78900</v>
      </c>
      <c r="N8" s="3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</row>
    <row r="9" spans="1:245" s="4" customFormat="1" ht="21.75" customHeight="1">
      <c r="A9" s="21">
        <v>4</v>
      </c>
      <c r="B9" s="22" t="s">
        <v>21</v>
      </c>
      <c r="C9" s="20">
        <f t="shared" si="0"/>
        <v>332</v>
      </c>
      <c r="D9" s="20">
        <v>2</v>
      </c>
      <c r="E9" s="20">
        <v>64</v>
      </c>
      <c r="F9" s="20">
        <v>22370</v>
      </c>
      <c r="G9" s="20">
        <v>6800</v>
      </c>
      <c r="H9" s="20">
        <v>266</v>
      </c>
      <c r="I9" s="20">
        <f aca="true" t="shared" si="4" ref="I9:I13">H9*100</f>
        <v>26600</v>
      </c>
      <c r="J9" s="20"/>
      <c r="K9" s="32">
        <f t="shared" si="1"/>
        <v>0</v>
      </c>
      <c r="L9" s="20">
        <f t="shared" si="2"/>
        <v>26600</v>
      </c>
      <c r="M9" s="33">
        <f t="shared" si="3"/>
        <v>55770</v>
      </c>
      <c r="N9" s="3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</row>
    <row r="10" spans="1:245" s="4" customFormat="1" ht="21.75" customHeight="1">
      <c r="A10" s="18">
        <v>5</v>
      </c>
      <c r="B10" s="22" t="s">
        <v>22</v>
      </c>
      <c r="C10" s="20">
        <f t="shared" si="0"/>
        <v>187</v>
      </c>
      <c r="D10" s="20"/>
      <c r="E10" s="20">
        <v>17</v>
      </c>
      <c r="F10" s="20">
        <v>5970</v>
      </c>
      <c r="G10" s="20">
        <v>1700</v>
      </c>
      <c r="H10" s="20">
        <v>167</v>
      </c>
      <c r="I10" s="20">
        <f t="shared" si="4"/>
        <v>16700</v>
      </c>
      <c r="J10" s="20">
        <v>3</v>
      </c>
      <c r="K10" s="32">
        <f t="shared" si="1"/>
        <v>600</v>
      </c>
      <c r="L10" s="20">
        <f t="shared" si="2"/>
        <v>17300</v>
      </c>
      <c r="M10" s="33">
        <f t="shared" si="3"/>
        <v>24970</v>
      </c>
      <c r="N10" s="3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</row>
    <row r="11" spans="1:245" s="4" customFormat="1" ht="21.75" customHeight="1">
      <c r="A11" s="21">
        <v>6</v>
      </c>
      <c r="B11" s="22" t="s">
        <v>23</v>
      </c>
      <c r="C11" s="20">
        <f t="shared" si="0"/>
        <v>334</v>
      </c>
      <c r="D11" s="20"/>
      <c r="E11" s="20">
        <v>229</v>
      </c>
      <c r="F11" s="20">
        <v>65510</v>
      </c>
      <c r="G11" s="20">
        <v>22900</v>
      </c>
      <c r="H11" s="20">
        <v>104</v>
      </c>
      <c r="I11" s="20">
        <f t="shared" si="4"/>
        <v>10400</v>
      </c>
      <c r="J11" s="20">
        <v>1</v>
      </c>
      <c r="K11" s="32">
        <f t="shared" si="1"/>
        <v>200</v>
      </c>
      <c r="L11" s="20">
        <f t="shared" si="2"/>
        <v>10600</v>
      </c>
      <c r="M11" s="33">
        <f t="shared" si="3"/>
        <v>99010</v>
      </c>
      <c r="N11" s="3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</row>
    <row r="12" spans="1:14" s="5" customFormat="1" ht="21.75" customHeight="1">
      <c r="A12" s="18">
        <v>7</v>
      </c>
      <c r="B12" s="23" t="s">
        <v>24</v>
      </c>
      <c r="C12" s="20">
        <f t="shared" si="0"/>
        <v>595</v>
      </c>
      <c r="D12" s="20"/>
      <c r="E12" s="20"/>
      <c r="F12" s="20"/>
      <c r="G12" s="20"/>
      <c r="H12" s="20">
        <v>557</v>
      </c>
      <c r="I12" s="20">
        <f t="shared" si="4"/>
        <v>55700</v>
      </c>
      <c r="J12" s="36">
        <v>38</v>
      </c>
      <c r="K12" s="32">
        <f t="shared" si="1"/>
        <v>7600</v>
      </c>
      <c r="L12" s="20">
        <f t="shared" si="2"/>
        <v>63300</v>
      </c>
      <c r="M12" s="33">
        <f t="shared" si="3"/>
        <v>63300</v>
      </c>
      <c r="N12" s="37"/>
    </row>
    <row r="13" spans="1:14" s="5" customFormat="1" ht="21.75" customHeight="1">
      <c r="A13" s="21">
        <v>8</v>
      </c>
      <c r="B13" s="23" t="s">
        <v>25</v>
      </c>
      <c r="C13" s="20">
        <f t="shared" si="0"/>
        <v>461</v>
      </c>
      <c r="D13" s="20">
        <v>1</v>
      </c>
      <c r="E13" s="20">
        <v>42</v>
      </c>
      <c r="F13" s="20">
        <v>16850</v>
      </c>
      <c r="G13" s="20">
        <v>4400</v>
      </c>
      <c r="H13" s="20">
        <v>410</v>
      </c>
      <c r="I13" s="20">
        <f t="shared" si="4"/>
        <v>41000</v>
      </c>
      <c r="J13" s="36">
        <v>8</v>
      </c>
      <c r="K13" s="32">
        <f t="shared" si="1"/>
        <v>1600</v>
      </c>
      <c r="L13" s="20">
        <f t="shared" si="2"/>
        <v>42600</v>
      </c>
      <c r="M13" s="33">
        <f t="shared" si="3"/>
        <v>63850</v>
      </c>
      <c r="N13" s="37"/>
    </row>
    <row r="14" spans="1:14" s="5" customFormat="1" ht="21.75" customHeight="1">
      <c r="A14" s="18">
        <v>9</v>
      </c>
      <c r="B14" s="23" t="s">
        <v>26</v>
      </c>
      <c r="C14" s="20">
        <f t="shared" si="0"/>
        <v>695</v>
      </c>
      <c r="D14" s="20">
        <v>1</v>
      </c>
      <c r="E14" s="20">
        <v>40</v>
      </c>
      <c r="F14" s="20">
        <v>19070</v>
      </c>
      <c r="G14" s="20">
        <v>4200</v>
      </c>
      <c r="H14" s="20">
        <v>637</v>
      </c>
      <c r="I14" s="20">
        <v>63800</v>
      </c>
      <c r="J14" s="36">
        <v>17</v>
      </c>
      <c r="K14" s="32">
        <f t="shared" si="1"/>
        <v>3400</v>
      </c>
      <c r="L14" s="20">
        <f t="shared" si="2"/>
        <v>67200</v>
      </c>
      <c r="M14" s="33">
        <f t="shared" si="3"/>
        <v>90470</v>
      </c>
      <c r="N14" s="37"/>
    </row>
    <row r="15" spans="1:14" s="5" customFormat="1" ht="21.75" customHeight="1">
      <c r="A15" s="21">
        <v>10</v>
      </c>
      <c r="B15" s="23" t="s">
        <v>27</v>
      </c>
      <c r="C15" s="20">
        <f t="shared" si="0"/>
        <v>404</v>
      </c>
      <c r="D15" s="20">
        <v>1</v>
      </c>
      <c r="E15" s="20">
        <v>37</v>
      </c>
      <c r="F15" s="20">
        <v>15550</v>
      </c>
      <c r="G15" s="20">
        <v>3900</v>
      </c>
      <c r="H15" s="20">
        <v>357</v>
      </c>
      <c r="I15" s="20">
        <v>35800</v>
      </c>
      <c r="J15" s="36">
        <v>9</v>
      </c>
      <c r="K15" s="32">
        <f t="shared" si="1"/>
        <v>1800</v>
      </c>
      <c r="L15" s="20">
        <f t="shared" si="2"/>
        <v>37600</v>
      </c>
      <c r="M15" s="33">
        <f t="shared" si="3"/>
        <v>57050</v>
      </c>
      <c r="N15" s="37"/>
    </row>
    <row r="16" spans="1:14" s="5" customFormat="1" ht="21.75" customHeight="1">
      <c r="A16" s="18">
        <v>11</v>
      </c>
      <c r="B16" s="23" t="s">
        <v>28</v>
      </c>
      <c r="C16" s="20">
        <f t="shared" si="0"/>
        <v>303</v>
      </c>
      <c r="D16" s="20"/>
      <c r="E16" s="20">
        <v>21</v>
      </c>
      <c r="F16" s="20">
        <v>10270</v>
      </c>
      <c r="G16" s="20">
        <v>2100</v>
      </c>
      <c r="H16" s="20">
        <v>277</v>
      </c>
      <c r="I16" s="20">
        <f aca="true" t="shared" si="5" ref="I16:I19">H16*100</f>
        <v>27700</v>
      </c>
      <c r="J16" s="36">
        <v>5</v>
      </c>
      <c r="K16" s="32">
        <f t="shared" si="1"/>
        <v>1000</v>
      </c>
      <c r="L16" s="20">
        <f t="shared" si="2"/>
        <v>28700</v>
      </c>
      <c r="M16" s="33">
        <f t="shared" si="3"/>
        <v>41070</v>
      </c>
      <c r="N16" s="37"/>
    </row>
    <row r="17" spans="1:14" s="5" customFormat="1" ht="21.75" customHeight="1">
      <c r="A17" s="21">
        <v>12</v>
      </c>
      <c r="B17" s="23" t="s">
        <v>29</v>
      </c>
      <c r="C17" s="20">
        <f t="shared" si="0"/>
        <v>173</v>
      </c>
      <c r="D17" s="20"/>
      <c r="E17" s="20">
        <v>12</v>
      </c>
      <c r="F17" s="20">
        <v>4850</v>
      </c>
      <c r="G17" s="20">
        <v>1200</v>
      </c>
      <c r="H17" s="20">
        <v>152</v>
      </c>
      <c r="I17" s="20">
        <f t="shared" si="5"/>
        <v>15200</v>
      </c>
      <c r="J17" s="36">
        <v>9</v>
      </c>
      <c r="K17" s="32">
        <f t="shared" si="1"/>
        <v>1800</v>
      </c>
      <c r="L17" s="20">
        <f t="shared" si="2"/>
        <v>17000</v>
      </c>
      <c r="M17" s="33">
        <f t="shared" si="3"/>
        <v>23050</v>
      </c>
      <c r="N17" s="37"/>
    </row>
    <row r="18" spans="1:14" s="5" customFormat="1" ht="21.75" customHeight="1">
      <c r="A18" s="18">
        <v>13</v>
      </c>
      <c r="B18" s="24" t="s">
        <v>30</v>
      </c>
      <c r="C18" s="20">
        <f t="shared" si="0"/>
        <v>99</v>
      </c>
      <c r="D18" s="20"/>
      <c r="E18" s="20">
        <v>4</v>
      </c>
      <c r="F18" s="20">
        <v>1540</v>
      </c>
      <c r="G18" s="20">
        <v>400</v>
      </c>
      <c r="H18" s="20">
        <v>93</v>
      </c>
      <c r="I18" s="20">
        <f t="shared" si="5"/>
        <v>9300</v>
      </c>
      <c r="J18" s="36">
        <v>2</v>
      </c>
      <c r="K18" s="32">
        <f t="shared" si="1"/>
        <v>400</v>
      </c>
      <c r="L18" s="20">
        <f t="shared" si="2"/>
        <v>9700</v>
      </c>
      <c r="M18" s="33">
        <f t="shared" si="3"/>
        <v>11640</v>
      </c>
      <c r="N18" s="38"/>
    </row>
    <row r="19" spans="1:14" s="5" customFormat="1" ht="21.75" customHeight="1">
      <c r="A19" s="21">
        <v>14</v>
      </c>
      <c r="B19" s="25" t="s">
        <v>31</v>
      </c>
      <c r="C19" s="20">
        <f t="shared" si="0"/>
        <v>127</v>
      </c>
      <c r="D19" s="20"/>
      <c r="E19" s="20">
        <v>17</v>
      </c>
      <c r="F19" s="20">
        <v>5050</v>
      </c>
      <c r="G19" s="20">
        <v>1700</v>
      </c>
      <c r="H19" s="20">
        <v>109</v>
      </c>
      <c r="I19" s="20">
        <f t="shared" si="5"/>
        <v>10900</v>
      </c>
      <c r="J19" s="36">
        <v>1</v>
      </c>
      <c r="K19" s="32">
        <f t="shared" si="1"/>
        <v>200</v>
      </c>
      <c r="L19" s="20">
        <f t="shared" si="2"/>
        <v>11100</v>
      </c>
      <c r="M19" s="33">
        <f t="shared" si="3"/>
        <v>17850</v>
      </c>
      <c r="N19" s="36"/>
    </row>
    <row r="20" spans="1:245" s="6" customFormat="1" ht="21.75" customHeight="1">
      <c r="A20" s="26"/>
      <c r="B20" s="27" t="s">
        <v>32</v>
      </c>
      <c r="C20" s="26">
        <f aca="true" t="shared" si="6" ref="C20:K20">SUM(C6:C19)</f>
        <v>4558</v>
      </c>
      <c r="D20" s="26">
        <f t="shared" si="6"/>
        <v>10</v>
      </c>
      <c r="E20" s="26">
        <f t="shared" si="6"/>
        <v>483</v>
      </c>
      <c r="F20" s="26">
        <f t="shared" si="6"/>
        <v>169330</v>
      </c>
      <c r="G20" s="26">
        <f t="shared" si="6"/>
        <v>50300</v>
      </c>
      <c r="H20" s="26">
        <f t="shared" si="6"/>
        <v>3894</v>
      </c>
      <c r="I20" s="26">
        <f t="shared" si="6"/>
        <v>436200</v>
      </c>
      <c r="J20" s="26">
        <f t="shared" si="6"/>
        <v>171</v>
      </c>
      <c r="K20" s="39">
        <f t="shared" si="6"/>
        <v>41300</v>
      </c>
      <c r="L20" s="40">
        <f t="shared" si="2"/>
        <v>477500</v>
      </c>
      <c r="M20" s="33">
        <f>SUM(M6:M19)</f>
        <v>697130</v>
      </c>
      <c r="N20" s="26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</row>
    <row r="21" spans="1:14" s="5" customFormat="1" ht="18" customHeight="1">
      <c r="A21" s="28" t="s">
        <v>33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1:14" s="5" customFormat="1" ht="18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</row>
  </sheetData>
  <sheetProtection/>
  <mergeCells count="15">
    <mergeCell ref="A1:N1"/>
    <mergeCell ref="D3:G3"/>
    <mergeCell ref="H3:L3"/>
    <mergeCell ref="D4:E4"/>
    <mergeCell ref="H4:I4"/>
    <mergeCell ref="J4:K4"/>
    <mergeCell ref="A3:A5"/>
    <mergeCell ref="B3:B5"/>
    <mergeCell ref="C3:C5"/>
    <mergeCell ref="F4:F5"/>
    <mergeCell ref="G4:G5"/>
    <mergeCell ref="L4:L5"/>
    <mergeCell ref="M3:M5"/>
    <mergeCell ref="N3:N5"/>
    <mergeCell ref="A21:N22"/>
  </mergeCells>
  <printOptions/>
  <pageMargins left="0.7513888888888889" right="0.7513888888888889" top="1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Ohio</cp:lastModifiedBy>
  <cp:lastPrinted>2023-03-21T02:34:17Z</cp:lastPrinted>
  <dcterms:created xsi:type="dcterms:W3CDTF">2013-03-28T20:05:05Z</dcterms:created>
  <dcterms:modified xsi:type="dcterms:W3CDTF">2023-10-25T07:54:19Z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6DB0F778533944A49F3A089C11DAB0F7_13</vt:lpwstr>
  </property>
  <property fmtid="{D5CDD505-2E9C-101B-9397-08002B2CF9AE}" pid="5" name="KSOReadingLayo">
    <vt:bool>true</vt:bool>
  </property>
</Properties>
</file>