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9" activeTab="13"/>
  </bookViews>
  <sheets>
    <sheet name="封面 " sheetId="55" r:id="rId1"/>
    <sheet name="表1-1" sheetId="94" r:id="rId2"/>
    <sheet name="表1-2" sheetId="95" r:id="rId3"/>
    <sheet name="表1-3" sheetId="96" r:id="rId4"/>
    <sheet name="表2" sheetId="97" r:id="rId5"/>
    <sheet name="表3 " sheetId="98" r:id="rId6"/>
    <sheet name="表4 " sheetId="99" r:id="rId7"/>
    <sheet name="表5 -1" sheetId="134" r:id="rId8"/>
    <sheet name="表5-2" sheetId="135" r:id="rId9"/>
    <sheet name="表6-1" sheetId="101" r:id="rId10"/>
    <sheet name="表6-2" sheetId="102" r:id="rId11"/>
    <sheet name="表7" sheetId="103" r:id="rId12"/>
    <sheet name="表8" sheetId="104" r:id="rId13"/>
    <sheet name="表9 " sheetId="105" r:id="rId14"/>
    <sheet name="Sheet1" sheetId="136" r:id="rId15"/>
  </sheets>
  <externalReferences>
    <externalReference r:id="rId16"/>
  </externalReferences>
  <definedNames>
    <definedName name="地区名称">#REF!</definedName>
    <definedName name="Database" hidden="1">#REF!</definedName>
    <definedName name="地区名称" localSheetId="0">[1]封面!$B$2:$B$5</definedName>
    <definedName name="地区名称" localSheetId="1">[1]封面!$B$2:$B$5</definedName>
    <definedName name="Database" localSheetId="1" hidden="1">#REF!</definedName>
    <definedName name="地区名称" localSheetId="2">[1]封面!$B$2:$B$5</definedName>
    <definedName name="Database" localSheetId="2" hidden="1">#REF!</definedName>
    <definedName name="_xlnm.Print_Area" localSheetId="2">'表1-2'!$A$1:$A$29</definedName>
    <definedName name="地区名称" localSheetId="3">[1]封面!$B$2:$B$5</definedName>
    <definedName name="Database" localSheetId="3" hidden="1">#REF!</definedName>
    <definedName name="地区名称" localSheetId="4">[1]封面!$B$2:$B$5</definedName>
    <definedName name="Database" localSheetId="4" hidden="1">#REF!</definedName>
    <definedName name="地区名称" localSheetId="5">[1]封面!$B$2:$B$5</definedName>
    <definedName name="Database" localSheetId="5" hidden="1">#REF!</definedName>
    <definedName name="地区名称" localSheetId="6">[1]封面!$B$2:$B$5</definedName>
    <definedName name="Database" localSheetId="6" hidden="1">#REF!</definedName>
    <definedName name="_xlnm.Print_Area" localSheetId="6">'表4 '!$A$1:$D$19</definedName>
    <definedName name="地区名称" localSheetId="9">[1]封面!$B$2:$B$5</definedName>
    <definedName name="Database" localSheetId="9" hidden="1">#REF!</definedName>
    <definedName name="地区名称" localSheetId="10">[1]封面!$B$2:$B$5</definedName>
    <definedName name="Database" localSheetId="10" hidden="1">#REF!</definedName>
    <definedName name="地区名称" localSheetId="11">[1]封面!$B$2:$B$5</definedName>
    <definedName name="Database" localSheetId="11" hidden="1">#REF!</definedName>
    <definedName name="地区名称" localSheetId="12">[1]封面!$B$2:$B$5</definedName>
    <definedName name="Database" localSheetId="12" hidden="1">#REF!</definedName>
    <definedName name="地区名称" localSheetId="13">[1]封面!$B$2:$B$5</definedName>
    <definedName name="Database" localSheetId="13" hidden="1">#REF!</definedName>
    <definedName name="地区名称" localSheetId="7">[1]封面!$B$2:$B$5</definedName>
    <definedName name="Database" localSheetId="7" hidden="1">#REF!</definedName>
    <definedName name="地区名称" localSheetId="8">[1]封面!$B$2:$B$5</definedName>
    <definedName name="Database" localSheetId="8" hidden="1">#REF!</definedName>
  </definedNames>
  <calcPr calcId="144525"/>
</workbook>
</file>

<file path=xl/sharedStrings.xml><?xml version="1.0" encoding="utf-8"?>
<sst xmlns="http://schemas.openxmlformats.org/spreadsheetml/2006/main" count="614" uniqueCount="360">
  <si>
    <t>2024年原州区预算执行情况和
2025年原州区预算收支安排情况表格（草案）</t>
  </si>
  <si>
    <t>表1-1</t>
  </si>
  <si>
    <t>2024年原州区地方一般公共预算收入执行表</t>
  </si>
  <si>
    <t>项目</t>
  </si>
  <si>
    <t>2023年完成数</t>
  </si>
  <si>
    <t>2024年预计完成数</t>
  </si>
  <si>
    <t>同比增长（%）</t>
  </si>
  <si>
    <t xml:space="preserve">  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</si>
  <si>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</si>
  <si>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</si>
  <si>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</si>
  <si>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</si>
  <si>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</si>
  <si>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</si>
  <si>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</si>
  <si>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</si>
  <si>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</si>
  <si>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</si>
  <si>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</si>
  <si>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</si>
  <si>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</si>
  <si>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</si>
  <si>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</si>
  <si>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</si>
  <si>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</si>
  <si>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</si>
  <si>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</si>
  <si>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</si>
  <si>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</si>
  <si>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</si>
  <si>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</si>
  <si>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</si>
  <si>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</si>
  <si>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收入总计</t>
  </si>
  <si>
    <t>表1-2</t>
  </si>
  <si>
    <t>2024年原州区一般公共预算支出执行表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</si>
  <si>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</si>
  <si>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</si>
  <si>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</si>
  <si>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</si>
  <si>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</si>
  <si>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</si>
  <si>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</si>
  <si>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</si>
  <si>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</si>
  <si>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</si>
  <si>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</si>
  <si>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</si>
  <si>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</si>
  <si>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</si>
  <si>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</si>
  <si>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</si>
  <si>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</si>
  <si>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</si>
  <si>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</si>
  <si>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</si>
  <si>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</si>
  <si>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</si>
  <si>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</si>
  <si>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</si>
  <si>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支出总计</t>
  </si>
  <si>
    <t>表1-3</t>
  </si>
  <si>
    <t>2024年原州区地方一般公共预算收支平衡表</t>
  </si>
  <si>
    <t>收                          入</t>
  </si>
  <si>
    <t>支                          出</t>
  </si>
  <si>
    <t>项          目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</si>
  <si>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</si>
  <si>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</si>
  <si>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</si>
  <si>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</si>
  <si>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</si>
  <si>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</si>
  <si>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</si>
  <si>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</si>
  <si>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 所得税基数返还收入</t>
  </si>
  <si>
    <t xml:space="preserve">    专项上解支出</t>
  </si>
  <si>
    <t xml:space="preserve">       成品油价格和税费改革税收返还收入</t>
  </si>
  <si>
    <t xml:space="preserve">       增值税税收返还收入 </t>
  </si>
  <si>
    <t xml:space="preserve">       消费税税收返还收入 </t>
  </si>
  <si>
    <t xml:space="preserve">       增值税“五五分享”税收返还收入</t>
  </si>
  <si>
    <t xml:space="preserve">       其他税收返还收入</t>
  </si>
  <si>
    <t xml:space="preserve">    一般性转移支付收入</t>
  </si>
  <si>
    <t>　　　体制补助收入</t>
  </si>
  <si>
    <t>　　　均衡性转移支付收入</t>
  </si>
  <si>
    <t>　　　县级基本财力保障机制奖补资金收入</t>
  </si>
  <si>
    <t>　　　结算补助收入</t>
  </si>
  <si>
    <t>　　　资源枯竭城市转移支付补助收入</t>
  </si>
  <si>
    <t>　　　企业事业单位划转补助收入</t>
  </si>
  <si>
    <t>　　　产粮（油）大县奖励资金收入</t>
  </si>
  <si>
    <t>　　　重点生态功能区转移支付收入</t>
  </si>
  <si>
    <t>　　　固定数额补助收入</t>
  </si>
  <si>
    <t>　　　革命老区转移支付收入</t>
  </si>
  <si>
    <t>　　　民族地区转移支付收入</t>
  </si>
  <si>
    <t xml:space="preserve">      巩固拓展脱贫攻坚成果衔接乡村振兴转移支付收入</t>
  </si>
  <si>
    <t>　　　一般公共服务共同财政事权转移支付收入</t>
  </si>
  <si>
    <t>　　　国防共同财政事权转移支付收入</t>
  </si>
  <si>
    <t>　　　公共安全共同财政事权转移支付收入</t>
  </si>
  <si>
    <t>　　　教育共同财政事权转移支付收入</t>
  </si>
  <si>
    <t>　　　科学技术共同财政事权转移支付收入</t>
  </si>
  <si>
    <t>　　　文化旅游体育与传媒共同财政事权转移支付收入</t>
  </si>
  <si>
    <t>　　　社会保障和就业共同财政事权转移支付收入</t>
  </si>
  <si>
    <t>　　　医疗卫生共同财政事权转移支付收入</t>
  </si>
  <si>
    <t>　　　节能环保共同财政事权转移支付收入</t>
  </si>
  <si>
    <t>　　　城乡社区共同财政事权转移支付收入</t>
  </si>
  <si>
    <t>　　　农林水共同财政事权转移支付收入</t>
  </si>
  <si>
    <t>　　　交通运输共同财政事权转移支付收入</t>
  </si>
  <si>
    <t>　　　资源勘探工业信息等共同财政事权转移支付收入</t>
  </si>
  <si>
    <t>　　　商业服务业等共同财政事权转移支付收入</t>
  </si>
  <si>
    <t>　　　金融共同财政事权转移支付收入</t>
  </si>
  <si>
    <t>　　　自然资源海洋气象等共同财政事权转移支付收入</t>
  </si>
  <si>
    <t>　　　住房保障共同财政事权转移支付收入</t>
  </si>
  <si>
    <t>　　　粮油物资储备共同财政事权转移支付收入</t>
  </si>
  <si>
    <t>　　　灾害防治及应急管理共同财政事权转移支付收入</t>
  </si>
  <si>
    <t xml:space="preserve">      其他共同财政事权转移支付收入</t>
  </si>
  <si>
    <t xml:space="preserve">      增值税留抵退税转移支付收入</t>
  </si>
  <si>
    <t xml:space="preserve">      其他退税减税降费转移支付收入</t>
  </si>
  <si>
    <t xml:space="preserve">      补充县区财力转移支付收入</t>
  </si>
  <si>
    <t>　　  其他一般性转移支付收入</t>
  </si>
  <si>
    <t xml:space="preserve">  补助下级支出</t>
  </si>
  <si>
    <t xml:space="preserve">    专项转移支付收入</t>
  </si>
  <si>
    <t xml:space="preserve">  调出资金</t>
  </si>
  <si>
    <t xml:space="preserve">  上年结余收入</t>
  </si>
  <si>
    <t xml:space="preserve">  安排预算稳定调节基金</t>
  </si>
  <si>
    <t xml:space="preserve">  调入资金</t>
  </si>
  <si>
    <t xml:space="preserve">  地方政府一般债务还本支出</t>
  </si>
  <si>
    <t xml:space="preserve">  债务转贷收入</t>
  </si>
  <si>
    <t xml:space="preserve">  地方政府一般债务转贷支出</t>
  </si>
  <si>
    <t xml:space="preserve">  动用预算稳定调节基金 </t>
  </si>
  <si>
    <t xml:space="preserve">  年终结余</t>
  </si>
  <si>
    <t>表2</t>
  </si>
  <si>
    <t>2024年原州区政府性基金收支执行及预算平衡表</t>
  </si>
  <si>
    <t>单位：万元</t>
  </si>
  <si>
    <t>一、农业土地开发资金收入</t>
  </si>
  <si>
    <t>一、文化旅游体育与传媒支出</t>
  </si>
  <si>
    <t>二、国有土地使用权出让收入</t>
  </si>
  <si>
    <t>二、社会保障和就业支出</t>
  </si>
  <si>
    <t>三、污水处理费收入</t>
  </si>
  <si>
    <t>三、节能环保支出</t>
  </si>
  <si>
    <t>四、彩票发行机构和彩票销售机构的业务费用</t>
  </si>
  <si>
    <t>四、城乡社区支出</t>
  </si>
  <si>
    <t>五、其他政府性基金收入</t>
  </si>
  <si>
    <t xml:space="preserve">    国有土地使用权出让收入安排的支出</t>
  </si>
  <si>
    <t>六、专项债务对应项目专项收入</t>
  </si>
  <si>
    <t xml:space="preserve">    农业土地开发资金安排的支出</t>
  </si>
  <si>
    <t xml:space="preserve">    城市基础设施配套费安排的支出</t>
  </si>
  <si>
    <t xml:space="preserve">    污水处理费收入安排的支出</t>
  </si>
  <si>
    <t>五、农林水支出</t>
  </si>
  <si>
    <t>六、交通运输支出</t>
  </si>
  <si>
    <t>七、资源勘探工业信息等支出</t>
  </si>
  <si>
    <t>八、其他支出</t>
  </si>
  <si>
    <t>九、债务付息支出</t>
  </si>
  <si>
    <t>十、抗疫特别国债安排的支出</t>
  </si>
  <si>
    <t>收入合计</t>
  </si>
  <si>
    <t>支出合计</t>
  </si>
  <si>
    <t xml:space="preserve">  转移性收入</t>
  </si>
  <si>
    <t xml:space="preserve">  转移性支出</t>
  </si>
  <si>
    <t xml:space="preserve">    政府性基金转移支付收入</t>
  </si>
  <si>
    <t xml:space="preserve">    政府性基金转移支出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</si>
  <si>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</si>
  <si>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</si>
  <si>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</si>
  <si>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</si>
  <si>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债务收入</t>
  </si>
  <si>
    <t xml:space="preserve">  债务还本支出</t>
  </si>
  <si>
    <t xml:space="preserve">    地方政府专项债务收入</t>
  </si>
  <si>
    <t xml:space="preserve">    地方政府专项债务还本支出</t>
  </si>
  <si>
    <t>收入总计　</t>
  </si>
  <si>
    <t>表3</t>
  </si>
  <si>
    <t>2024年原州区国有资本经营预算收支执行表</t>
  </si>
  <si>
    <t xml:space="preserve"> 单位：万元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</si>
  <si>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0"/>
      </rPr>
      <t xml:space="preserve">                      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</si>
  <si>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0"/>
      </rPr>
      <t xml:space="preserve">                          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</si>
  <si>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0"/>
      </rPr>
      <t xml:space="preserve">          </t>
    </r>
    <r>
      <rPr>
        <b/>
        <sz val="12"/>
        <rFont val="宋体"/>
        <charset val="134"/>
      </rPr>
      <t>目</t>
    </r>
  </si>
  <si>
    <t>全市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</si>
  <si>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</si>
  <si>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</si>
  <si>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</si>
  <si>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</si>
  <si>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</si>
  <si>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</si>
  <si>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</si>
  <si>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四、其他国有资本经营预算支出</t>
  </si>
  <si>
    <t>五、其他国有资本经营预算收入</t>
  </si>
  <si>
    <t>本年收入合计</t>
  </si>
  <si>
    <t>本年支出合计</t>
  </si>
  <si>
    <t>国有资本经营预算转移支付收入</t>
  </si>
  <si>
    <t>国有资本经营预算转移支付支出</t>
  </si>
  <si>
    <t>上解收入</t>
  </si>
  <si>
    <t>上解支出</t>
  </si>
  <si>
    <t>上年结余收入</t>
  </si>
  <si>
    <t>调出资金</t>
  </si>
  <si>
    <t>年终结余</t>
  </si>
  <si>
    <t>支 出 总 计</t>
  </si>
  <si>
    <t>2024年原州区社会保险基金收支执行表</t>
  </si>
  <si>
    <t>收        入</t>
  </si>
  <si>
    <t>支        出</t>
  </si>
  <si>
    <t>项     目</t>
  </si>
  <si>
    <t>原州区</t>
  </si>
  <si>
    <t>项      目</t>
  </si>
  <si>
    <t>2023年执行数</t>
  </si>
  <si>
    <t>2024年执行数</t>
  </si>
  <si>
    <t>一、企业职工基本养老保险基金</t>
  </si>
  <si>
    <t>二、城乡居民基本养老保险基金</t>
  </si>
  <si>
    <t>三、机关事业单位基本养老保险基金</t>
  </si>
  <si>
    <t>四、职工基本医疗保险（含生育保险）基金</t>
  </si>
  <si>
    <t>五、城乡居民基本医疗保险基金</t>
  </si>
  <si>
    <t>六、工伤保险基金</t>
  </si>
  <si>
    <t>七、失业保险基金</t>
  </si>
  <si>
    <t>社会保险基金收入</t>
  </si>
  <si>
    <t>社会保险基金支出</t>
  </si>
  <si>
    <t>上年结余</t>
  </si>
  <si>
    <t>补助下级支出</t>
  </si>
  <si>
    <t>上级补助收入</t>
  </si>
  <si>
    <t>上解上级支出</t>
  </si>
  <si>
    <t>下级上解收入</t>
  </si>
  <si>
    <t>总计</t>
  </si>
  <si>
    <t>表5-1</t>
  </si>
  <si>
    <t>2024年原州区债务限额及限额内政府债务简表</t>
  </si>
  <si>
    <t xml:space="preserve">区划 </t>
  </si>
  <si>
    <t>自治区核定2023年债务限额</t>
  </si>
  <si>
    <t>合计</t>
  </si>
  <si>
    <t>.</t>
  </si>
  <si>
    <t>一般债务</t>
  </si>
  <si>
    <t>专项债务</t>
  </si>
  <si>
    <t>期初余额</t>
  </si>
  <si>
    <t>当期新增</t>
  </si>
  <si>
    <t>当期减少</t>
  </si>
  <si>
    <t>期末余额</t>
  </si>
  <si>
    <t>表5-2</t>
  </si>
  <si>
    <t>2025年原州区预计债务限额及限额内政府债务简表</t>
  </si>
  <si>
    <t>自治区核定2024年债务限额</t>
  </si>
  <si>
    <t>政府债务</t>
  </si>
  <si>
    <t>表6-1</t>
  </si>
  <si>
    <t>2025年原州区一般公共预算收支安排表（草案）</t>
  </si>
  <si>
    <t>2025年预算数</t>
  </si>
  <si>
    <t>一、税收收入</t>
  </si>
  <si>
    <t xml:space="preserve">       增值税</t>
  </si>
  <si>
    <t xml:space="preserve">       消费税</t>
  </si>
  <si>
    <t xml:space="preserve">       企业所得税</t>
  </si>
  <si>
    <t xml:space="preserve">       企业所得税退税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</si>
  <si>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</si>
  <si>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</si>
  <si>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</si>
  <si>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</si>
  <si>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</si>
  <si>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</si>
  <si>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</si>
  <si>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</si>
  <si>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</si>
  <si>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</si>
  <si>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烟叶税</t>
  </si>
  <si>
    <t xml:space="preserve">       环境保护税</t>
  </si>
  <si>
    <t xml:space="preserve">       其他税收收入</t>
  </si>
  <si>
    <t>二、非税收入</t>
  </si>
  <si>
    <t xml:space="preserve">       专项收入</t>
  </si>
  <si>
    <t xml:space="preserve">       行政事业性收费收入</t>
  </si>
  <si>
    <t xml:space="preserve">       罚没收入</t>
  </si>
  <si>
    <t xml:space="preserve">       国有资本经营收入</t>
  </si>
  <si>
    <t xml:space="preserve">       国有资源(资产)有偿使用收入</t>
  </si>
  <si>
    <t xml:space="preserve">       捐赠收入</t>
  </si>
  <si>
    <t xml:space="preserve">       政府住房基金收入</t>
  </si>
  <si>
    <t xml:space="preserve">       其他收入</t>
  </si>
  <si>
    <t>表6-2</t>
  </si>
  <si>
    <t>2025年原州区一般公共预算收支平衡表(草案)</t>
  </si>
  <si>
    <r>
      <rPr>
        <b/>
        <sz val="12"/>
        <rFont val="宋体"/>
        <charset val="134"/>
      </rPr>
      <t>收</t>
    </r>
    <r>
      <rPr>
        <b/>
        <sz val="12"/>
        <rFont val="宋体"/>
        <charset val="0"/>
      </rPr>
      <t xml:space="preserve">                       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</si>
  <si>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0"/>
      </rPr>
      <t xml:space="preserve">          </t>
    </r>
    <r>
      <rPr>
        <b/>
        <sz val="12"/>
        <rFont val="宋体"/>
        <charset val="134"/>
      </rPr>
      <t>目</t>
    </r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</si>
  <si>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</si>
  <si>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</si>
  <si>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</si>
  <si>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</si>
  <si>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</si>
  <si>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</si>
  <si>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</si>
  <si>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</si>
  <si>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</si>
  <si>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</si>
  <si>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</si>
  <si>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</si>
  <si>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</si>
  <si>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</si>
  <si>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</si>
  <si>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</si>
  <si>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</si>
  <si>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</si>
  <si>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</si>
  <si>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</si>
  <si>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</si>
  <si>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</si>
  <si>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</si>
  <si>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</si>
  <si>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</si>
  <si>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</si>
  <si>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</si>
  <si>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</si>
  <si>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</si>
  <si>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</si>
  <si>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</si>
  <si>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</si>
  <si>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</si>
  <si>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</si>
  <si>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</si>
  <si>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</si>
  <si>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</si>
  <si>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</si>
  <si>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</si>
  <si>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其他一般性转移支付收入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</si>
  <si>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</si>
  <si>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</si>
  <si>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</si>
  <si>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</si>
  <si>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</si>
  <si>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</si>
  <si>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</si>
  <si>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</si>
  <si>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</si>
  <si>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</si>
  <si>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</si>
  <si>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</si>
  <si>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</si>
  <si>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</si>
  <si>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</si>
  <si>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</si>
  <si>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</si>
  <si>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</si>
  <si>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</si>
  <si>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</si>
  <si>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</si>
  <si>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上解收入</t>
  </si>
  <si>
    <t xml:space="preserve">    体制上解收入</t>
  </si>
  <si>
    <t xml:space="preserve">    专项上解收入</t>
  </si>
  <si>
    <t xml:space="preserve">    从政府性基金预算调入</t>
  </si>
  <si>
    <t xml:space="preserve">    从国有资本经营预算调入</t>
  </si>
  <si>
    <t xml:space="preserve">    从其他资金调入</t>
  </si>
  <si>
    <t xml:space="preserve">  补充预算周转金</t>
  </si>
  <si>
    <t xml:space="preserve">  地方政府一般债务收入</t>
  </si>
  <si>
    <t xml:space="preserve">  地方政府一般债务转贷收入</t>
  </si>
  <si>
    <t xml:space="preserve">  动用预算稳定调节基金</t>
  </si>
  <si>
    <t>2025年原州区政府性基金收支执行及预算平衡表（草案）</t>
  </si>
  <si>
    <t>2024年预算数</t>
  </si>
  <si>
    <t>四、污水处理费收入</t>
  </si>
  <si>
    <t>三、 节能环保支出</t>
  </si>
  <si>
    <t>五、彩票发行机构和彩票销售机构的业务费用</t>
  </si>
  <si>
    <t>六、其他政府性基金收入</t>
  </si>
  <si>
    <t>七、专项债务对应项目专项收入</t>
  </si>
  <si>
    <t>十、上年结余安排支出</t>
  </si>
  <si>
    <t xml:space="preserve">    政府性基金补助收入</t>
  </si>
  <si>
    <t xml:space="preserve">    政府性基金补助支出</t>
  </si>
  <si>
    <t xml:space="preserve">    年终结余（转）</t>
  </si>
  <si>
    <t xml:space="preserve">  债务支出</t>
  </si>
  <si>
    <t>表8</t>
  </si>
  <si>
    <t>2025原州区年国有资本经营预算收支表(草案)</t>
  </si>
  <si>
    <t>预算数</t>
  </si>
  <si>
    <t>国有资本经营预算上解收入</t>
  </si>
  <si>
    <t>国有资本经营预算上解支出</t>
  </si>
  <si>
    <t>国有资本经营预算上年结余收入</t>
  </si>
  <si>
    <t>国有资本经营预算调出资金</t>
  </si>
  <si>
    <t>国有资本经营预算年终结余</t>
  </si>
  <si>
    <t>表9</t>
  </si>
  <si>
    <t>2025年原州区社会保险基金收支表（草案）</t>
  </si>
  <si>
    <t>五、城乡居民基本医疗保险基金收入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</si>
</sst>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_ * #,##0_ ;_ * \-#,##0_ ;_ * &quot;-&quot;??_ ;_ @_ "/>
    <numFmt numFmtId="179" formatCode="0_ "/>
  </numFmts>
  <fonts count="45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0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黑体"/>
      <charset val="134"/>
    </font>
    <font>
      <sz val="20"/>
      <name val="方正小标宋简体"/>
      <charset val="0"/>
    </font>
    <font>
      <b/>
      <sz val="10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b/>
      <sz val="12"/>
      <name val="Times New Roman"/>
      <charset val="0"/>
    </font>
    <font>
      <sz val="10"/>
      <name val="黑体"/>
      <charset val="0"/>
    </font>
    <font>
      <b/>
      <sz val="10"/>
      <name val="仿宋_GB2312"/>
      <charset val="134"/>
    </font>
    <font>
      <sz val="10"/>
      <name val="方正仿宋简体"/>
      <charset val="134"/>
    </font>
    <font>
      <b/>
      <sz val="10"/>
      <name val="方正仿宋简体"/>
      <charset val="134"/>
    </font>
    <font>
      <sz val="30"/>
      <name val="方正小标宋简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0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4"/>
      <name val="Times New Roman"/>
      <charset val="0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9"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34" fillId="0" borderId="0"/>
    <xf numFmtId="43" fontId="0" fillId="0" borderId="0" applyFont="false" applyFill="false" applyBorder="false" applyAlignment="false" applyProtection="false">
      <alignment vertical="center"/>
    </xf>
    <xf numFmtId="0" fontId="30" fillId="16" borderId="14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31" fillId="0" borderId="0"/>
    <xf numFmtId="43" fontId="0" fillId="0" borderId="0" applyFon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5" fillId="6" borderId="14" applyNumberFormat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23" fillId="22" borderId="0" applyNumberFormat="false" applyBorder="false" applyAlignment="false" applyProtection="false">
      <alignment vertical="center"/>
    </xf>
    <xf numFmtId="0" fontId="20" fillId="27" borderId="17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9" fillId="0" borderId="0"/>
    <xf numFmtId="0" fontId="21" fillId="2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18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9" fillId="0" borderId="19" applyNumberFormat="false" applyFill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28" fillId="12" borderId="15" applyNumberFormat="false" applyAlignment="false" applyProtection="false">
      <alignment vertical="center"/>
    </xf>
    <xf numFmtId="0" fontId="40" fillId="6" borderId="20" applyNumberFormat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42" fillId="0" borderId="0" applyNumberForma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/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/>
  </cellStyleXfs>
  <cellXfs count="148">
    <xf numFmtId="0" fontId="0" fillId="0" borderId="0" xfId="0"/>
    <xf numFmtId="0" fontId="0" fillId="0" borderId="0" xfId="0" applyFont="true" applyFill="true" applyBorder="true" applyAlignment="true"/>
    <xf numFmtId="0" fontId="0" fillId="0" borderId="0" xfId="5" applyFont="true" applyFill="true" applyAlignment="true">
      <alignment horizontal="center" vertical="center" wrapText="true"/>
    </xf>
    <xf numFmtId="0" fontId="1" fillId="0" borderId="0" xfId="5" applyFont="true" applyFill="true" applyAlignment="true">
      <alignment horizontal="center" vertical="center" wrapText="true"/>
    </xf>
    <xf numFmtId="0" fontId="0" fillId="0" borderId="0" xfId="5" applyFont="true" applyFill="true" applyAlignment="true">
      <alignment vertical="center"/>
    </xf>
    <xf numFmtId="0" fontId="2" fillId="0" borderId="0" xfId="5" applyFont="true" applyFill="true" applyAlignment="true">
      <alignment vertical="center"/>
    </xf>
    <xf numFmtId="0" fontId="3" fillId="0" borderId="0" xfId="5" applyFont="true" applyFill="true" applyAlignment="true">
      <alignment horizontal="center" vertical="center"/>
    </xf>
    <xf numFmtId="0" fontId="1" fillId="0" borderId="1" xfId="5" applyFont="true" applyFill="true" applyBorder="true" applyAlignment="true">
      <alignment horizontal="center" vertical="center" wrapText="true"/>
    </xf>
    <xf numFmtId="0" fontId="1" fillId="0" borderId="2" xfId="5" applyFont="true" applyFill="true" applyBorder="true" applyAlignment="true">
      <alignment horizontal="center" vertical="center" wrapText="true"/>
    </xf>
    <xf numFmtId="0" fontId="0" fillId="0" borderId="1" xfId="5" applyFont="true" applyFill="true" applyBorder="true" applyAlignment="true">
      <alignment horizontal="center" vertical="center" wrapText="true"/>
    </xf>
    <xf numFmtId="3" fontId="1" fillId="0" borderId="1" xfId="5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vertical="center"/>
    </xf>
    <xf numFmtId="178" fontId="0" fillId="0" borderId="1" xfId="34" applyNumberFormat="true" applyFont="true" applyFill="true" applyBorder="true" applyAlignment="true">
      <alignment horizontal="center" vertical="center" wrapText="true"/>
    </xf>
    <xf numFmtId="0" fontId="0" fillId="0" borderId="1" xfId="92" applyFont="true" applyFill="true" applyBorder="true" applyAlignment="true">
      <alignment vertical="center" wrapText="true"/>
    </xf>
    <xf numFmtId="3" fontId="0" fillId="0" borderId="1" xfId="5" applyNumberFormat="true" applyFont="true" applyFill="true" applyBorder="true" applyAlignment="true" applyProtection="true">
      <alignment vertical="center" wrapText="true"/>
    </xf>
    <xf numFmtId="0" fontId="0" fillId="0" borderId="1" xfId="36" applyFont="true" applyFill="true" applyBorder="true" applyAlignment="true">
      <alignment vertical="center" wrapText="true"/>
    </xf>
    <xf numFmtId="178" fontId="1" fillId="0" borderId="1" xfId="21" applyNumberFormat="true" applyFont="true" applyFill="true" applyBorder="true" applyAlignment="true">
      <alignment horizontal="center" vertical="center" wrapText="true"/>
    </xf>
    <xf numFmtId="0" fontId="0" fillId="0" borderId="1" xfId="5" applyFont="true" applyFill="true" applyBorder="true" applyAlignment="true">
      <alignment vertical="center" wrapText="true"/>
    </xf>
    <xf numFmtId="0" fontId="1" fillId="0" borderId="0" xfId="5" applyFont="true" applyFill="true" applyAlignment="true">
      <alignment vertical="center"/>
    </xf>
    <xf numFmtId="0" fontId="1" fillId="0" borderId="0" xfId="0" applyFont="true" applyFill="true" applyBorder="true" applyAlignment="true"/>
    <xf numFmtId="0" fontId="1" fillId="0" borderId="0" xfId="5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3" fontId="0" fillId="0" borderId="1" xfId="5" applyNumberFormat="true" applyFont="true" applyFill="true" applyBorder="true" applyAlignment="true" applyProtection="true">
      <alignment vertical="center"/>
    </xf>
    <xf numFmtId="3" fontId="1" fillId="0" borderId="1" xfId="5" applyNumberFormat="true" applyFont="true" applyFill="true" applyBorder="true" applyAlignment="true" applyProtection="true">
      <alignment vertical="center"/>
    </xf>
    <xf numFmtId="0" fontId="0" fillId="0" borderId="0" xfId="5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3" fontId="0" fillId="0" borderId="1" xfId="0" applyNumberFormat="true" applyFont="true" applyFill="true" applyBorder="true" applyAlignment="true" applyProtection="true">
      <alignment vertical="center"/>
    </xf>
    <xf numFmtId="178" fontId="0" fillId="0" borderId="1" xfId="52" applyNumberFormat="true" applyFont="true" applyFill="true" applyBorder="true" applyAlignment="true">
      <alignment horizontal="center" vertical="center"/>
    </xf>
    <xf numFmtId="43" fontId="0" fillId="0" borderId="1" xfId="52" applyFont="true" applyFill="true" applyBorder="true" applyAlignment="true">
      <alignment vertical="center"/>
    </xf>
    <xf numFmtId="178" fontId="1" fillId="0" borderId="1" xfId="52" applyNumberFormat="true" applyFont="true" applyFill="true" applyBorder="true" applyAlignment="true">
      <alignment horizontal="center" vertical="center"/>
    </xf>
    <xf numFmtId="43" fontId="1" fillId="0" borderId="1" xfId="52" applyFont="true" applyFill="true" applyBorder="true" applyAlignment="true">
      <alignment vertical="center"/>
    </xf>
    <xf numFmtId="3" fontId="1" fillId="0" borderId="1" xfId="0" applyNumberFormat="true" applyFont="true" applyFill="true" applyBorder="true" applyAlignment="true" applyProtection="true">
      <alignment vertical="center"/>
    </xf>
    <xf numFmtId="0" fontId="0" fillId="0" borderId="1" xfId="0" applyNumberFormat="true" applyFont="true" applyFill="true" applyBorder="true" applyAlignment="true" applyProtection="true">
      <alignment horizontal="left" vertical="center"/>
    </xf>
    <xf numFmtId="0" fontId="0" fillId="0" borderId="1" xfId="0" applyNumberFormat="true" applyFont="true" applyFill="true" applyBorder="true" applyAlignment="true" applyProtection="true">
      <alignment horizontal="left" vertical="center" wrapText="true"/>
    </xf>
    <xf numFmtId="0" fontId="1" fillId="0" borderId="1" xfId="0" applyNumberFormat="true" applyFont="true" applyFill="true" applyBorder="true" applyAlignment="true" applyProtection="true">
      <alignment horizontal="left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178" fontId="1" fillId="0" borderId="1" xfId="23" applyNumberFormat="true" applyFont="true" applyFill="true" applyBorder="true" applyAlignment="true">
      <alignment horizontal="left" vertical="center" wrapText="true"/>
    </xf>
    <xf numFmtId="176" fontId="1" fillId="0" borderId="1" xfId="4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vertical="center" wrapText="true"/>
    </xf>
    <xf numFmtId="176" fontId="1" fillId="0" borderId="1" xfId="52" applyNumberFormat="true" applyFont="true" applyFill="true" applyBorder="true" applyAlignment="true">
      <alignment vertical="center" wrapText="true"/>
    </xf>
    <xf numFmtId="176" fontId="0" fillId="0" borderId="1" xfId="0" applyNumberFormat="true" applyFont="true" applyFill="true" applyBorder="true" applyAlignment="true">
      <alignment vertical="center" wrapText="true"/>
    </xf>
    <xf numFmtId="176" fontId="1" fillId="0" borderId="1" xfId="52" applyNumberFormat="true" applyFont="true" applyFill="true" applyBorder="true" applyAlignment="true">
      <alignment horizontal="center" vertical="center" wrapText="true"/>
    </xf>
    <xf numFmtId="178" fontId="0" fillId="0" borderId="1" xfId="23" applyNumberFormat="true" applyFont="true" applyFill="true" applyBorder="true" applyAlignment="true">
      <alignment horizontal="left" vertical="center" wrapText="true"/>
    </xf>
    <xf numFmtId="176" fontId="0" fillId="0" borderId="1" xfId="52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ont="true" applyFill="true" applyBorder="true" applyAlignment="true">
      <alignment vertical="center" wrapText="true"/>
    </xf>
    <xf numFmtId="176" fontId="1" fillId="0" borderId="1" xfId="52" applyNumberFormat="true" applyFont="true" applyFill="true" applyBorder="true" applyAlignment="true">
      <alignment horizontal="right" vertical="center" wrapText="true"/>
    </xf>
    <xf numFmtId="178" fontId="1" fillId="0" borderId="1" xfId="23" applyNumberFormat="true" applyFont="true" applyFill="true" applyBorder="true" applyAlignment="true">
      <alignment horizontal="center" vertical="center" wrapText="true"/>
    </xf>
    <xf numFmtId="0" fontId="0" fillId="0" borderId="0" xfId="83" applyFont="true" applyFill="true" applyAlignment="true">
      <alignment vertical="center" wrapText="true"/>
    </xf>
    <xf numFmtId="0" fontId="2" fillId="0" borderId="0" xfId="83" applyFont="true" applyFill="true" applyAlignment="true">
      <alignment vertical="center" wrapText="true"/>
    </xf>
    <xf numFmtId="0" fontId="1" fillId="0" borderId="0" xfId="83" applyFont="true" applyFill="true" applyAlignment="true">
      <alignment vertical="center" wrapText="true"/>
    </xf>
    <xf numFmtId="0" fontId="0" fillId="0" borderId="0" xfId="0" applyFont="true" applyFill="true"/>
    <xf numFmtId="0" fontId="3" fillId="0" borderId="0" xfId="83" applyFont="true" applyFill="true" applyAlignment="true">
      <alignment horizontal="center" vertical="center" wrapText="true"/>
    </xf>
    <xf numFmtId="0" fontId="0" fillId="0" borderId="0" xfId="83" applyFont="true" applyFill="true" applyBorder="true" applyAlignment="true">
      <alignment vertical="center" wrapText="true"/>
    </xf>
    <xf numFmtId="0" fontId="1" fillId="0" borderId="3" xfId="83" applyFont="true" applyFill="true" applyBorder="true" applyAlignment="true">
      <alignment horizontal="center" vertical="center" wrapText="true"/>
    </xf>
    <xf numFmtId="0" fontId="1" fillId="0" borderId="4" xfId="83" applyFont="true" applyFill="true" applyBorder="true" applyAlignment="true">
      <alignment horizontal="center" vertical="center" wrapText="true"/>
    </xf>
    <xf numFmtId="0" fontId="1" fillId="0" borderId="1" xfId="83" applyFont="true" applyFill="true" applyBorder="true" applyAlignment="true">
      <alignment vertical="center" wrapText="true"/>
    </xf>
    <xf numFmtId="178" fontId="1" fillId="0" borderId="4" xfId="52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vertical="center"/>
    </xf>
    <xf numFmtId="178" fontId="0" fillId="0" borderId="4" xfId="52" applyNumberFormat="true" applyFont="true" applyFill="true" applyBorder="true" applyAlignment="true">
      <alignment horizontal="center" vertical="center" wrapText="true"/>
    </xf>
    <xf numFmtId="0" fontId="0" fillId="0" borderId="1" xfId="83" applyFont="true" applyFill="true" applyBorder="true" applyAlignment="true">
      <alignment vertical="center" wrapText="true"/>
    </xf>
    <xf numFmtId="0" fontId="0" fillId="0" borderId="5" xfId="0" applyFont="true" applyFill="true" applyBorder="true" applyAlignment="true">
      <alignment vertical="center"/>
    </xf>
    <xf numFmtId="178" fontId="0" fillId="0" borderId="1" xfId="26" applyNumberFormat="true" applyFont="true" applyFill="true" applyBorder="true" applyAlignment="true">
      <alignment horizontal="center" vertical="center" wrapText="true"/>
    </xf>
    <xf numFmtId="178" fontId="0" fillId="0" borderId="1" xfId="52" applyNumberFormat="true" applyFont="true" applyFill="true" applyBorder="true" applyAlignment="true">
      <alignment horizontal="center" vertical="center" wrapText="true"/>
    </xf>
    <xf numFmtId="179" fontId="0" fillId="0" borderId="5" xfId="0" applyNumberFormat="true" applyFont="true" applyFill="true" applyBorder="true" applyAlignment="true" applyProtection="true">
      <alignment vertical="center"/>
      <protection locked="false"/>
    </xf>
    <xf numFmtId="0" fontId="0" fillId="0" borderId="5" xfId="0" applyFont="true" applyFill="true" applyBorder="true" applyAlignment="true">
      <alignment horizontal="left" vertical="center"/>
    </xf>
    <xf numFmtId="178" fontId="1" fillId="0" borderId="1" xfId="52" applyNumberFormat="true" applyFont="true" applyFill="true" applyBorder="true" applyAlignment="true">
      <alignment horizontal="center" vertical="center" wrapText="true"/>
    </xf>
    <xf numFmtId="179" fontId="0" fillId="0" borderId="1" xfId="0" applyNumberFormat="true" applyFont="true" applyFill="true" applyBorder="true" applyAlignment="true" applyProtection="true">
      <alignment vertical="center"/>
      <protection locked="false"/>
    </xf>
    <xf numFmtId="0" fontId="0" fillId="0" borderId="5" xfId="36" applyNumberFormat="true" applyFont="true" applyFill="true" applyBorder="true" applyAlignment="true" applyProtection="true">
      <alignment vertical="center" wrapText="true"/>
    </xf>
    <xf numFmtId="0" fontId="0" fillId="0" borderId="5" xfId="83" applyFont="true" applyFill="true" applyBorder="true" applyAlignment="true">
      <alignment vertical="center" wrapText="true"/>
    </xf>
    <xf numFmtId="0" fontId="1" fillId="0" borderId="1" xfId="83" applyFont="true" applyFill="true" applyBorder="true" applyAlignment="true">
      <alignment horizontal="center" vertical="center" wrapText="true"/>
    </xf>
    <xf numFmtId="0" fontId="5" fillId="0" borderId="0" xfId="5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4" fontId="8" fillId="0" borderId="11" xfId="0" applyNumberFormat="true" applyFont="true" applyFill="true" applyBorder="true" applyAlignment="true">
      <alignment horizontal="right" vertical="center" wrapText="true"/>
    </xf>
    <xf numFmtId="4" fontId="9" fillId="0" borderId="12" xfId="0" applyNumberFormat="true" applyFont="true" applyFill="true" applyBorder="true" applyAlignment="true">
      <alignment horizontal="right" vertical="center" wrapText="true"/>
    </xf>
    <xf numFmtId="4" fontId="8" fillId="0" borderId="12" xfId="0" applyNumberFormat="true" applyFont="true" applyFill="true" applyBorder="true" applyAlignment="true">
      <alignment horizontal="right" vertical="center" wrapText="true"/>
    </xf>
    <xf numFmtId="178" fontId="0" fillId="0" borderId="1" xfId="1" applyNumberFormat="true" applyFont="true" applyFill="true" applyBorder="true" applyAlignment="true">
      <alignment horizontal="center" vertical="center" wrapText="true"/>
    </xf>
    <xf numFmtId="43" fontId="0" fillId="0" borderId="1" xfId="35" applyFont="true" applyFill="true" applyBorder="true" applyAlignment="true">
      <alignment horizontal="center" vertical="center" wrapText="true"/>
    </xf>
    <xf numFmtId="178" fontId="1" fillId="0" borderId="1" xfId="1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10" fillId="0" borderId="0" xfId="5" applyFont="true" applyFill="true" applyAlignment="true">
      <alignment horizontal="center" vertical="center"/>
    </xf>
    <xf numFmtId="43" fontId="0" fillId="0" borderId="1" xfId="1" applyFont="true" applyFill="true" applyBorder="true" applyAlignment="true">
      <alignment horizontal="center" vertical="center" wrapText="true"/>
    </xf>
    <xf numFmtId="3" fontId="1" fillId="0" borderId="1" xfId="5" applyNumberFormat="true" applyFont="true" applyFill="true" applyBorder="true" applyAlignment="true" applyProtection="true">
      <alignment horizontal="right" vertical="center"/>
    </xf>
    <xf numFmtId="10" fontId="0" fillId="0" borderId="1" xfId="52" applyNumberFormat="true" applyFont="true" applyFill="true" applyBorder="true" applyAlignment="true">
      <alignment vertical="center"/>
    </xf>
    <xf numFmtId="10" fontId="1" fillId="0" borderId="1" xfId="52" applyNumberFormat="true" applyFont="true" applyFill="true" applyBorder="true" applyAlignment="true">
      <alignment vertical="center"/>
    </xf>
    <xf numFmtId="178" fontId="11" fillId="0" borderId="1" xfId="52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8" fontId="1" fillId="0" borderId="5" xfId="52" applyNumberFormat="true" applyFont="true" applyFill="true" applyBorder="true" applyAlignment="true">
      <alignment horizontal="center" vertical="center" wrapText="true"/>
    </xf>
    <xf numFmtId="43" fontId="1" fillId="0" borderId="1" xfId="52" applyFont="true" applyFill="true" applyBorder="true" applyAlignment="true">
      <alignment horizontal="center" vertical="center" wrapText="true"/>
    </xf>
    <xf numFmtId="1" fontId="1" fillId="0" borderId="1" xfId="0" applyNumberFormat="true" applyFont="true" applyFill="true" applyBorder="true" applyAlignment="true" applyProtection="true">
      <alignment vertical="center" wrapText="true"/>
      <protection locked="false"/>
    </xf>
    <xf numFmtId="1" fontId="1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1" fontId="12" fillId="0" borderId="1" xfId="0" applyNumberFormat="true" applyFont="true" applyFill="true" applyBorder="true" applyAlignment="true" applyProtection="true">
      <alignment vertical="center" wrapText="true"/>
      <protection locked="false"/>
    </xf>
    <xf numFmtId="0" fontId="0" fillId="0" borderId="1" xfId="0" applyFont="true" applyFill="true" applyBorder="true" applyAlignment="true">
      <alignment vertical="center" wrapText="true"/>
    </xf>
    <xf numFmtId="178" fontId="0" fillId="0" borderId="5" xfId="52" applyNumberFormat="true" applyFont="true" applyFill="true" applyBorder="true" applyAlignment="true">
      <alignment horizontal="center" vertical="center" wrapText="true"/>
    </xf>
    <xf numFmtId="0" fontId="1" fillId="0" borderId="1" xfId="2" applyNumberFormat="true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1" fontId="0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3" fontId="0" fillId="0" borderId="1" xfId="52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8" fontId="0" fillId="0" borderId="5" xfId="54" applyNumberFormat="true" applyFont="true" applyFill="true" applyBorder="true" applyAlignment="true">
      <alignment horizontal="center" vertical="center" wrapText="true"/>
    </xf>
    <xf numFmtId="178" fontId="0" fillId="0" borderId="1" xfId="54" applyNumberFormat="true" applyFont="true" applyFill="true" applyBorder="true" applyAlignment="true">
      <alignment horizontal="center" vertical="center" wrapText="true"/>
    </xf>
    <xf numFmtId="43" fontId="0" fillId="0" borderId="1" xfId="62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/>
    </xf>
    <xf numFmtId="178" fontId="0" fillId="0" borderId="1" xfId="62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177" fontId="1" fillId="0" borderId="1" xfId="0" applyNumberFormat="true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177" fontId="13" fillId="0" borderId="1" xfId="0" applyNumberFormat="true" applyFont="true" applyFill="true" applyBorder="true" applyAlignment="true">
      <alignment vertical="center" wrapText="true"/>
    </xf>
    <xf numFmtId="178" fontId="1" fillId="0" borderId="1" xfId="52" applyNumberFormat="true" applyFont="true" applyFill="true" applyBorder="true" applyAlignment="true">
      <alignment horizontal="left" vertical="center" wrapText="true"/>
    </xf>
    <xf numFmtId="178" fontId="1" fillId="0" borderId="1" xfId="52" applyNumberFormat="true" applyFont="true" applyFill="true" applyBorder="true" applyAlignment="true">
      <alignment vertical="center" wrapText="true"/>
    </xf>
    <xf numFmtId="177" fontId="1" fillId="0" borderId="1" xfId="52" applyNumberFormat="true" applyFont="true" applyFill="true" applyBorder="true" applyAlignment="true">
      <alignment vertical="center" wrapText="true"/>
    </xf>
    <xf numFmtId="178" fontId="0" fillId="0" borderId="1" xfId="52" applyNumberFormat="true" applyFont="true" applyFill="true" applyBorder="true" applyAlignment="true">
      <alignment horizontal="left" vertical="center" wrapText="true"/>
    </xf>
    <xf numFmtId="178" fontId="0" fillId="0" borderId="1" xfId="52" applyNumberFormat="true" applyFont="true" applyFill="true" applyBorder="true" applyAlignment="true">
      <alignment vertical="center" wrapText="true"/>
    </xf>
    <xf numFmtId="177" fontId="0" fillId="0" borderId="1" xfId="52" applyNumberFormat="true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15" fillId="0" borderId="0" xfId="0" applyFont="true" applyFill="true" applyAlignment="true">
      <alignment horizontal="justify"/>
    </xf>
    <xf numFmtId="0" fontId="16" fillId="0" borderId="0" xfId="0" applyFont="true" applyFill="true" applyAlignment="true">
      <alignment horizontal="justify"/>
    </xf>
    <xf numFmtId="0" fontId="17" fillId="0" borderId="0" xfId="0" applyFont="true" applyFill="true" applyAlignment="true">
      <alignment horizontal="justify"/>
    </xf>
    <xf numFmtId="0" fontId="18" fillId="0" borderId="0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/>
    </xf>
  </cellXfs>
  <cellStyles count="109">
    <cellStyle name="常规" xfId="0" builtinId="0"/>
    <cellStyle name="千位分隔_表4" xfId="1"/>
    <cellStyle name="常规_表1-3_4" xfId="2"/>
    <cellStyle name="千位分隔_表1-2_10" xfId="3"/>
    <cellStyle name="千位分隔_表6-2" xfId="4"/>
    <cellStyle name="常规_2015市本级预算总表.人大稿" xfId="5"/>
    <cellStyle name="千位分隔_表6-2_6" xfId="6"/>
    <cellStyle name="千位分隔_表9_4" xfId="7"/>
    <cellStyle name="千位分隔_表3_5" xfId="8"/>
    <cellStyle name="常规 3" xfId="9"/>
    <cellStyle name="千位分隔_表6-1_7" xfId="10"/>
    <cellStyle name="20% - 强调文字颜色 4" xfId="11" builtinId="42"/>
    <cellStyle name="强调文字颜色 4" xfId="12" builtinId="41"/>
    <cellStyle name="常规_(上年同期数－人大）宁夏财政（2014年）表_2016年预算 报财经委1.3(1)" xfId="13"/>
    <cellStyle name="千位分隔_表6-1_2" xfId="14"/>
    <cellStyle name="输入" xfId="15" builtinId="20"/>
    <cellStyle name="20% - 强调文字颜色 3" xfId="16" builtinId="38"/>
    <cellStyle name="常规_2015年预算 12.25报财经委" xfId="17"/>
    <cellStyle name="千位分隔_表6-1_9" xfId="18"/>
    <cellStyle name="强调文字颜色 3" xfId="19" builtinId="37"/>
    <cellStyle name="货币" xfId="20" builtinId="4"/>
    <cellStyle name="千位分隔_表9" xfId="21"/>
    <cellStyle name="60% - 强调文字颜色 2" xfId="22" builtinId="36"/>
    <cellStyle name="千位分隔_表6-2_2" xfId="23"/>
    <cellStyle name="强调文字颜色 2" xfId="24" builtinId="33"/>
    <cellStyle name="60% - 强调文字颜色 1" xfId="25" builtinId="32"/>
    <cellStyle name="千位分隔_表6-2_1" xfId="26"/>
    <cellStyle name="60% - 强调文字颜色 4" xfId="27" builtinId="44"/>
    <cellStyle name="千位分隔_表6-2_4" xfId="28"/>
    <cellStyle name="强调文字颜色 1" xfId="29" builtinId="29"/>
    <cellStyle name="百分比" xfId="30" builtinId="5"/>
    <cellStyle name="计算" xfId="31" builtinId="22"/>
    <cellStyle name="适中" xfId="32" builtinId="28"/>
    <cellStyle name="好" xfId="33" builtinId="26"/>
    <cellStyle name="千位分隔_表8" xfId="34"/>
    <cellStyle name="千位分隔_表4_3" xfId="35"/>
    <cellStyle name="常规_录入表" xfId="36"/>
    <cellStyle name="60% - 强调文字颜色 3" xfId="37" builtinId="40"/>
    <cellStyle name="注释" xfId="38" builtinId="10"/>
    <cellStyle name="千位分隔_表9_5" xfId="39"/>
    <cellStyle name="货币[0]" xfId="40" builtinId="7"/>
    <cellStyle name="常规 10" xfId="41"/>
    <cellStyle name="20% - 强调文字颜色 2" xfId="42" builtinId="34"/>
    <cellStyle name="链接单元格" xfId="43" builtinId="24"/>
    <cellStyle name="千位分隔_表4_17" xfId="44"/>
    <cellStyle name="千位分隔_表4_22" xfId="45"/>
    <cellStyle name="千位分隔_表1-4_7" xfId="46"/>
    <cellStyle name="40% - 强调文字颜色 4" xfId="47" builtinId="43"/>
    <cellStyle name="已访问的超链接" xfId="48" builtinId="9"/>
    <cellStyle name="千位分隔_表6-3_10" xfId="49"/>
    <cellStyle name="千位分隔_表6-2_5" xfId="50"/>
    <cellStyle name="标题" xfId="51" builtinId="15"/>
    <cellStyle name="千位分隔" xfId="52" builtinId="3"/>
    <cellStyle name="40% - 强调文字颜色 2" xfId="53" builtinId="35"/>
    <cellStyle name="千位分隔_表1-2_2" xfId="54"/>
    <cellStyle name="千位分隔_表9_14" xfId="55"/>
    <cellStyle name="千位分隔_表6-1_4" xfId="56"/>
    <cellStyle name="千位分隔_表1-2_1" xfId="57"/>
    <cellStyle name="40% - 强调文字颜色 1" xfId="58" builtinId="31"/>
    <cellStyle name="20% - 强调文字颜色 1" xfId="59" builtinId="30"/>
    <cellStyle name="汇总" xfId="60" builtinId="25"/>
    <cellStyle name="40% - 强调文字颜色 3" xfId="61" builtinId="39"/>
    <cellStyle name="千位分隔_表1-2_3" xfId="62"/>
    <cellStyle name="常规 2 2" xfId="63"/>
    <cellStyle name="标题 3" xfId="64" builtinId="18"/>
    <cellStyle name="强调文字颜色 5" xfId="65" builtinId="45"/>
    <cellStyle name="超链接" xfId="66" builtinId="8"/>
    <cellStyle name="千位分隔_表1-2_6" xfId="67"/>
    <cellStyle name="40% - 强调文字颜色 6" xfId="68" builtinId="51"/>
    <cellStyle name="千位分隔[0]" xfId="69" builtinId="6"/>
    <cellStyle name="40% - 强调文字颜色 5" xfId="70" builtinId="47"/>
    <cellStyle name="解释性文本" xfId="71" builtinId="53"/>
    <cellStyle name="20% - 强调文字颜色 5" xfId="72" builtinId="46"/>
    <cellStyle name="标题 1" xfId="73" builtinId="16"/>
    <cellStyle name="60% - 强调文字颜色 5" xfId="74" builtinId="48"/>
    <cellStyle name="差" xfId="75" builtinId="27"/>
    <cellStyle name="检查单元格" xfId="76" builtinId="23"/>
    <cellStyle name="输出" xfId="77" builtinId="21"/>
    <cellStyle name="标题 2" xfId="78" builtinId="17"/>
    <cellStyle name="20% - 强调文字颜色 6" xfId="79" builtinId="50"/>
    <cellStyle name="60% - 强调文字颜色 6" xfId="80" builtinId="52"/>
    <cellStyle name="常规_支出测算_2016年预算" xfId="81"/>
    <cellStyle name="千位分隔_表9_6" xfId="82"/>
    <cellStyle name="常规_全市2009年和2010年全市财政收支汇总表" xfId="83"/>
    <cellStyle name="警告文本" xfId="84" builtinId="11"/>
    <cellStyle name="强调文字颜色 6" xfId="85" builtinId="49"/>
    <cellStyle name="千位分隔_表1-3_17" xfId="86"/>
    <cellStyle name="常规 3 2" xfId="87"/>
    <cellStyle name="千位分隔_表9_3" xfId="88"/>
    <cellStyle name="常规 4 2" xfId="89"/>
    <cellStyle name="千位分隔_表8_1" xfId="90"/>
    <cellStyle name="标题 4" xfId="91" builtinId="19"/>
    <cellStyle name="常规_表4" xfId="92"/>
    <cellStyle name="常规 2" xfId="93"/>
    <cellStyle name="千位分隔_表1-4_6" xfId="94"/>
    <cellStyle name="千位分隔_表4_8" xfId="95"/>
    <cellStyle name="千位分隔_表4_19" xfId="96"/>
    <cellStyle name="常规 5" xfId="97"/>
    <cellStyle name="千位分隔_表4_6" xfId="98"/>
    <cellStyle name="百分比 2" xfId="99"/>
    <cellStyle name="千位分隔_表6-2_8" xfId="100"/>
    <cellStyle name="千位分隔_表1-4_5" xfId="101"/>
    <cellStyle name="千位分隔_表1" xfId="102"/>
    <cellStyle name="千位分隔_表6-1_3" xfId="103"/>
    <cellStyle name="Normal" xfId="104"/>
    <cellStyle name="常规 4" xfId="105"/>
    <cellStyle name="千位分隔_表4_18" xfId="106"/>
    <cellStyle name="千位分隔_表6-2_7" xfId="107"/>
    <cellStyle name="常规_Book1_2015年公共预算" xfId="108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uyuan/.config/browser360/Default/DirectOpenDownloadCache//data/home/lzj/&#39044;&#31639;&#31185;&#65288;&#19994;&#21153;&#65289;/&#39044;&#31639;/&#25919;&#24220;&#39044;&#31639;/&#20154;&#20195;&#20250;&#25253;&#21578;/2023&#24180;/J:/&#29579;&#27704;&#21018;&#30340;&#25991;&#20214;/&#39044;&#31639;/&#39044;&#31639;&#20869;/2006/&#20154;&#22823;&#25253;&#21578;/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A20"/>
  <sheetViews>
    <sheetView zoomScale="75" zoomScaleNormal="75" workbookViewId="0">
      <selection activeCell="A17" sqref="A17"/>
    </sheetView>
  </sheetViews>
  <sheetFormatPr defaultColWidth="8" defaultRowHeight="15.75"/>
  <cols>
    <col min="1" max="1" width="127.666666666667" style="1" customWidth="true"/>
    <col min="2" max="16384" width="8" style="1"/>
  </cols>
  <sheetData>
    <row r="8" ht="163" customHeight="true" spans="1:1">
      <c r="A8" s="146" t="s">
        <v>0</v>
      </c>
    </row>
    <row r="19" ht="25.5" spans="1:1">
      <c r="A19" s="147"/>
    </row>
    <row r="20" ht="25.5" spans="1:1">
      <c r="A20" s="147"/>
    </row>
  </sheetData>
  <printOptions horizontalCentered="true"/>
  <pageMargins left="0.31" right="0.2" top="0.63" bottom="0.98" header="0.51" footer="0.51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7"/>
  <sheetViews>
    <sheetView showGridLines="0"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A2" sqref="A2:C2"/>
    </sheetView>
  </sheetViews>
  <sheetFormatPr defaultColWidth="7.875" defaultRowHeight="15.75" outlineLevelCol="3"/>
  <cols>
    <col min="1" max="1" width="45" style="58" customWidth="true"/>
    <col min="2" max="2" width="21.6166666666667" style="58" customWidth="true"/>
    <col min="3" max="3" width="35.1666666666667" style="58" customWidth="true"/>
    <col min="4" max="4" width="17.6416666666667" style="58" customWidth="true"/>
    <col min="5" max="5" width="7.875" style="58" customWidth="true"/>
    <col min="6" max="198" width="7.875" style="58"/>
    <col min="199" max="16358" width="7.875" style="1"/>
    <col min="16359" max="16359" width="7.875" style="61"/>
    <col min="16360" max="16384" width="7.875" style="1"/>
  </cols>
  <sheetData>
    <row r="1" s="58" customFormat="true" ht="18" customHeight="true" spans="1:1">
      <c r="A1" s="59" t="s">
        <v>232</v>
      </c>
    </row>
    <row r="2" s="59" customFormat="true" ht="22.5" customHeight="true" spans="1:3">
      <c r="A2" s="62" t="s">
        <v>233</v>
      </c>
      <c r="B2" s="62"/>
      <c r="C2" s="62"/>
    </row>
    <row r="3" s="58" customFormat="true" ht="19" customHeight="true" spans="1:3">
      <c r="A3" s="59"/>
      <c r="C3" s="63"/>
    </row>
    <row r="4" s="58" customFormat="true" ht="27.75" customHeight="true" spans="1:4">
      <c r="A4" s="64" t="s">
        <v>65</v>
      </c>
      <c r="B4" s="7"/>
      <c r="C4" s="64" t="s">
        <v>65</v>
      </c>
      <c r="D4" s="7"/>
    </row>
    <row r="5" s="58" customFormat="true" ht="40" customHeight="true" spans="1:4">
      <c r="A5" s="65"/>
      <c r="B5" s="7" t="s">
        <v>234</v>
      </c>
      <c r="C5" s="65"/>
      <c r="D5" s="7" t="s">
        <v>234</v>
      </c>
    </row>
    <row r="6" s="58" customFormat="true" ht="27.75" customHeight="true" spans="1:4">
      <c r="A6" s="66" t="s">
        <v>235</v>
      </c>
      <c r="B6" s="67">
        <f>SUM(B7:B23)</f>
        <v>13300</v>
      </c>
      <c r="C6" s="68" t="s">
        <v>36</v>
      </c>
      <c r="D6" s="69">
        <v>29917</v>
      </c>
    </row>
    <row r="7" s="58" customFormat="true" ht="27.75" customHeight="true" spans="1:4">
      <c r="A7" s="70" t="s">
        <v>236</v>
      </c>
      <c r="B7" s="67">
        <v>5460</v>
      </c>
      <c r="C7" s="71" t="s">
        <v>37</v>
      </c>
      <c r="D7" s="72">
        <v>0</v>
      </c>
    </row>
    <row r="8" s="58" customFormat="true" ht="27.75" customHeight="true" spans="1:4">
      <c r="A8" s="70" t="s">
        <v>237</v>
      </c>
      <c r="B8" s="73"/>
      <c r="C8" s="71" t="s">
        <v>38</v>
      </c>
      <c r="D8" s="72">
        <v>0</v>
      </c>
    </row>
    <row r="9" s="58" customFormat="true" ht="27.75" customHeight="true" spans="1:4">
      <c r="A9" s="70" t="s">
        <v>238</v>
      </c>
      <c r="B9" s="73">
        <v>2640</v>
      </c>
      <c r="C9" s="71" t="s">
        <v>39</v>
      </c>
      <c r="D9" s="69">
        <v>2612</v>
      </c>
    </row>
    <row r="10" s="58" customFormat="true" ht="27.75" customHeight="true" spans="1:4">
      <c r="A10" s="70" t="s">
        <v>239</v>
      </c>
      <c r="B10" s="73"/>
      <c r="C10" s="71" t="s">
        <v>40</v>
      </c>
      <c r="D10" s="72">
        <v>93165</v>
      </c>
    </row>
    <row r="11" s="58" customFormat="true" ht="27.75" customHeight="true" spans="1:4">
      <c r="A11" s="70" t="s">
        <v>240</v>
      </c>
      <c r="B11" s="73">
        <v>450</v>
      </c>
      <c r="C11" s="71" t="s">
        <v>41</v>
      </c>
      <c r="D11" s="72">
        <v>691</v>
      </c>
    </row>
    <row r="12" s="58" customFormat="true" ht="27.75" customHeight="true" spans="1:4">
      <c r="A12" s="70" t="s">
        <v>241</v>
      </c>
      <c r="B12" s="73"/>
      <c r="C12" s="71" t="s">
        <v>42</v>
      </c>
      <c r="D12" s="72">
        <v>3179</v>
      </c>
    </row>
    <row r="13" s="58" customFormat="true" ht="27.75" customHeight="true" spans="1:4">
      <c r="A13" s="70" t="s">
        <v>242</v>
      </c>
      <c r="B13" s="73"/>
      <c r="C13" s="71" t="s">
        <v>43</v>
      </c>
      <c r="D13" s="72">
        <v>89311</v>
      </c>
    </row>
    <row r="14" s="58" customFormat="true" ht="27.75" customHeight="true" spans="1:4">
      <c r="A14" s="70" t="s">
        <v>243</v>
      </c>
      <c r="B14" s="73"/>
      <c r="C14" s="71" t="s">
        <v>44</v>
      </c>
      <c r="D14" s="72">
        <v>22739</v>
      </c>
    </row>
    <row r="15" s="58" customFormat="true" ht="27.75" customHeight="true" spans="1:4">
      <c r="A15" s="70" t="s">
        <v>244</v>
      </c>
      <c r="B15" s="73"/>
      <c r="C15" s="71" t="s">
        <v>45</v>
      </c>
      <c r="D15" s="72">
        <v>11696</v>
      </c>
    </row>
    <row r="16" s="58" customFormat="true" ht="27.75" customHeight="true" spans="1:4">
      <c r="A16" s="70" t="s">
        <v>245</v>
      </c>
      <c r="B16" s="73">
        <v>850</v>
      </c>
      <c r="C16" s="71" t="s">
        <v>46</v>
      </c>
      <c r="D16" s="72">
        <v>3583</v>
      </c>
    </row>
    <row r="17" s="58" customFormat="true" ht="27.75" customHeight="true" spans="1:4">
      <c r="A17" s="70" t="s">
        <v>246</v>
      </c>
      <c r="B17" s="73"/>
      <c r="C17" s="71" t="s">
        <v>47</v>
      </c>
      <c r="D17" s="72">
        <v>102870</v>
      </c>
    </row>
    <row r="18" s="58" customFormat="true" ht="27.75" customHeight="true" spans="1:4">
      <c r="A18" s="70" t="s">
        <v>247</v>
      </c>
      <c r="B18" s="73">
        <v>3800</v>
      </c>
      <c r="C18" s="71" t="s">
        <v>48</v>
      </c>
      <c r="D18" s="72">
        <v>8591</v>
      </c>
    </row>
    <row r="19" s="58" customFormat="true" ht="27.75" customHeight="true" spans="1:4">
      <c r="A19" s="70" t="s">
        <v>248</v>
      </c>
      <c r="B19" s="73">
        <v>60</v>
      </c>
      <c r="C19" s="74" t="s">
        <v>49</v>
      </c>
      <c r="D19" s="72">
        <v>278</v>
      </c>
    </row>
    <row r="20" s="58" customFormat="true" ht="27.75" customHeight="true" spans="1:4">
      <c r="A20" s="70" t="s">
        <v>249</v>
      </c>
      <c r="B20" s="73"/>
      <c r="C20" s="74" t="s">
        <v>50</v>
      </c>
      <c r="D20" s="72">
        <v>1718</v>
      </c>
    </row>
    <row r="21" s="58" customFormat="true" ht="27.75" customHeight="true" spans="1:4">
      <c r="A21" s="70" t="s">
        <v>250</v>
      </c>
      <c r="B21" s="73"/>
      <c r="C21" s="75" t="s">
        <v>51</v>
      </c>
      <c r="D21" s="72">
        <v>0</v>
      </c>
    </row>
    <row r="22" s="58" customFormat="true" ht="27.75" customHeight="true" spans="1:4">
      <c r="A22" s="70" t="s">
        <v>251</v>
      </c>
      <c r="B22" s="73">
        <v>40</v>
      </c>
      <c r="C22" s="75" t="s">
        <v>52</v>
      </c>
      <c r="D22" s="72">
        <v>0</v>
      </c>
    </row>
    <row r="23" s="58" customFormat="true" ht="27.75" customHeight="true" spans="1:4">
      <c r="A23" s="70" t="s">
        <v>252</v>
      </c>
      <c r="B23" s="73"/>
      <c r="C23" s="74" t="s">
        <v>53</v>
      </c>
      <c r="D23" s="72">
        <v>23055</v>
      </c>
    </row>
    <row r="24" s="58" customFormat="true" ht="27.75" customHeight="true" spans="1:4">
      <c r="A24" s="66" t="s">
        <v>253</v>
      </c>
      <c r="B24" s="76">
        <f>SUM(B25:B32)</f>
        <v>7672</v>
      </c>
      <c r="C24" s="77" t="s">
        <v>54</v>
      </c>
      <c r="D24" s="72">
        <v>22271</v>
      </c>
    </row>
    <row r="25" s="58" customFormat="true" ht="27.75" customHeight="true" spans="1:4">
      <c r="A25" s="70" t="s">
        <v>254</v>
      </c>
      <c r="B25" s="76">
        <v>820</v>
      </c>
      <c r="C25" s="74" t="s">
        <v>55</v>
      </c>
      <c r="D25" s="72">
        <v>0</v>
      </c>
    </row>
    <row r="26" s="58" customFormat="true" ht="27.75" customHeight="true" spans="1:4">
      <c r="A26" s="70" t="s">
        <v>255</v>
      </c>
      <c r="B26" s="73">
        <v>1524</v>
      </c>
      <c r="C26" s="58" t="s">
        <v>56</v>
      </c>
      <c r="D26" s="72">
        <v>2649</v>
      </c>
    </row>
    <row r="27" s="58" customFormat="true" ht="27.75" customHeight="true" spans="1:4">
      <c r="A27" s="70" t="s">
        <v>256</v>
      </c>
      <c r="B27" s="73">
        <v>430</v>
      </c>
      <c r="C27" s="75" t="s">
        <v>57</v>
      </c>
      <c r="D27" s="72">
        <v>3000</v>
      </c>
    </row>
    <row r="28" s="58" customFormat="true" ht="27.75" customHeight="true" spans="1:4">
      <c r="A28" s="70" t="s">
        <v>257</v>
      </c>
      <c r="B28" s="73"/>
      <c r="C28" s="74" t="s">
        <v>58</v>
      </c>
      <c r="D28" s="72">
        <v>0</v>
      </c>
    </row>
    <row r="29" s="58" customFormat="true" ht="27.75" customHeight="true" spans="1:4">
      <c r="A29" s="70" t="s">
        <v>258</v>
      </c>
      <c r="B29" s="73">
        <v>4868</v>
      </c>
      <c r="C29" s="71" t="s">
        <v>59</v>
      </c>
      <c r="D29" s="72">
        <v>2100</v>
      </c>
    </row>
    <row r="30" s="58" customFormat="true" ht="27.75" customHeight="true" spans="1:4">
      <c r="A30" s="70" t="s">
        <v>259</v>
      </c>
      <c r="B30" s="73"/>
      <c r="C30" s="78"/>
      <c r="D30" s="72"/>
    </row>
    <row r="31" s="58" customFormat="true" ht="27.75" customHeight="true" spans="1:4">
      <c r="A31" s="70" t="s">
        <v>260</v>
      </c>
      <c r="B31" s="73"/>
      <c r="C31" s="79"/>
      <c r="D31" s="70"/>
    </row>
    <row r="32" s="58" customFormat="true" ht="27.75" customHeight="true" spans="1:4">
      <c r="A32" s="70" t="s">
        <v>261</v>
      </c>
      <c r="B32" s="73">
        <v>30</v>
      </c>
      <c r="C32" s="79"/>
      <c r="D32" s="70"/>
    </row>
    <row r="33" s="60" customFormat="true" ht="27.75" customHeight="true" spans="1:4">
      <c r="A33" s="80" t="s">
        <v>33</v>
      </c>
      <c r="B33" s="76">
        <f>SUM(B6,B24)</f>
        <v>20972</v>
      </c>
      <c r="C33" s="80" t="s">
        <v>60</v>
      </c>
      <c r="D33" s="76">
        <f>SUM(D6:D32)</f>
        <v>423425</v>
      </c>
    </row>
    <row r="34" s="58" customFormat="true" ht="17" customHeight="true"/>
    <row r="35" s="58" customFormat="true" ht="20.1" customHeight="true"/>
    <row r="36" s="58" customFormat="true" ht="20.1" customHeight="true"/>
    <row r="37" s="58" customFormat="true" ht="20.1" customHeight="true"/>
    <row r="38" s="58" customFormat="true" ht="20.1" customHeight="true"/>
    <row r="39" s="58" customFormat="true" ht="20.1" customHeight="true"/>
    <row r="40" s="58" customFormat="true" ht="20.1" customHeight="true"/>
    <row r="41" s="58" customFormat="true" ht="20.1" customHeight="true"/>
    <row r="42" s="58" customFormat="true" ht="20.1" customHeight="true"/>
    <row r="43" s="58" customFormat="true" ht="20.1" customHeight="true"/>
    <row r="44" s="58" customFormat="true" ht="20.1" customHeight="true"/>
    <row r="45" s="58" customFormat="true" ht="20.1" customHeight="true"/>
    <row r="46" s="58" customFormat="true" ht="20.1" customHeight="true"/>
    <row r="47" s="58" customFormat="true" ht="20.1" customHeight="true"/>
    <row r="48" s="58" customFormat="true" ht="20.1" customHeight="true"/>
    <row r="49" s="58" customFormat="true" ht="20.1" customHeight="true"/>
    <row r="50" s="58" customFormat="true" ht="20.1" customHeight="true"/>
    <row r="51" s="58" customFormat="true" ht="20.1" customHeight="true"/>
    <row r="52" s="58" customFormat="true" ht="20.1" customHeight="true"/>
    <row r="53" s="58" customFormat="true" ht="20.1" customHeight="true"/>
    <row r="54" s="58" customFormat="true" ht="20.1" customHeight="true"/>
    <row r="55" s="58" customFormat="true" ht="20.1" customHeight="true"/>
    <row r="56" s="58" customFormat="true" ht="20.1" customHeight="true"/>
    <row r="57" s="58" customFormat="true" ht="20.1" customHeight="true"/>
    <row r="58" s="58" customFormat="true" ht="20.1" customHeight="true"/>
    <row r="59" s="58" customFormat="true" ht="20.1" customHeight="true"/>
    <row r="60" s="58" customFormat="true" ht="20.1" customHeight="true"/>
    <row r="61" s="58" customFormat="true" ht="20.1" customHeight="true"/>
    <row r="62" s="58" customFormat="true" ht="20.1" customHeight="true"/>
    <row r="63" s="58" customFormat="true" ht="20.1" customHeight="true"/>
    <row r="64" s="58" customFormat="true" ht="20.1" customHeight="true"/>
    <row r="65" s="58" customFormat="true" ht="20.1" customHeight="true"/>
    <row r="66" s="58" customFormat="true" ht="20.1" customHeight="true"/>
    <row r="67" s="58" customFormat="true" ht="20.1" customHeight="true"/>
    <row r="68" s="58" customFormat="true" ht="20.1" customHeight="true"/>
    <row r="69" s="58" customFormat="true" ht="20.1" customHeight="true"/>
    <row r="70" s="58" customFormat="true" ht="20.1" customHeight="true"/>
    <row r="71" s="58" customFormat="true" ht="20.1" customHeight="true"/>
    <row r="72" s="58" customFormat="true" ht="20.1" customHeight="true"/>
    <row r="73" s="58" customFormat="true" ht="20.1" customHeight="true"/>
    <row r="74" s="58" customFormat="true" ht="20.1" customHeight="true"/>
    <row r="75" s="58" customFormat="true" ht="20.1" customHeight="true"/>
    <row r="76" s="58" customFormat="true" ht="20.1" customHeight="true"/>
    <row r="77" s="58" customFormat="true" ht="20.1" customHeight="true"/>
    <row r="78" s="58" customFormat="true" ht="20.1" customHeight="true"/>
    <row r="79" s="58" customFormat="true" ht="20.1" customHeight="true"/>
    <row r="80" s="58" customFormat="true" ht="20.1" customHeight="true"/>
    <row r="81" s="58" customFormat="true" ht="20.1" customHeight="true"/>
    <row r="82" s="58" customFormat="true" ht="20.1" customHeight="true"/>
    <row r="83" s="58" customFormat="true" ht="20.1" customHeight="true"/>
    <row r="84" s="58" customFormat="true" ht="20.1" customHeight="true"/>
    <row r="85" s="58" customFormat="true" ht="20.1" customHeight="true"/>
    <row r="86" s="58" customFormat="true" ht="20.1" customHeight="true"/>
    <row r="87" s="58" customFormat="true" ht="20.1" customHeight="true"/>
    <row r="88" s="58" customFormat="true" ht="20.1" customHeight="true"/>
    <row r="89" s="58" customFormat="true" ht="20.1" customHeight="true"/>
    <row r="90" s="58" customFormat="true" ht="20.1" customHeight="true"/>
    <row r="91" s="58" customFormat="true" ht="20.1" customHeight="true"/>
    <row r="92" s="58" customFormat="true" ht="20.1" customHeight="true"/>
    <row r="93" s="58" customFormat="true" ht="20.1" customHeight="true"/>
    <row r="94" s="58" customFormat="true" ht="20.1" customHeight="true"/>
    <row r="95" s="58" customFormat="true" ht="20.1" customHeight="true"/>
    <row r="96" s="58" customFormat="true" ht="20.1" customHeight="true"/>
    <row r="97" s="58" customFormat="true" ht="20.1" customHeight="true"/>
    <row r="98" s="58" customFormat="true" ht="20.1" customHeight="true"/>
    <row r="99" s="58" customFormat="true" ht="20.1" customHeight="true"/>
    <row r="100" s="58" customFormat="true" ht="20.1" customHeight="true"/>
    <row r="101" s="58" customFormat="true" ht="20.1" customHeight="true"/>
    <row r="102" s="58" customFormat="true" ht="20.1" customHeight="true"/>
    <row r="103" s="58" customFormat="true" ht="20.1" customHeight="true"/>
    <row r="104" s="58" customFormat="true" ht="20.1" customHeight="true"/>
    <row r="105" s="58" customFormat="true" ht="20.1" customHeight="true"/>
    <row r="106" s="58" customFormat="true" ht="20.1" customHeight="true"/>
    <row r="107" s="58" customFormat="true" ht="20.1" customHeight="true"/>
    <row r="108" s="58" customFormat="true" ht="20.1" customHeight="true"/>
    <row r="109" s="60" customFormat="true" ht="20.1" customHeight="true" spans="1:2">
      <c r="A109" s="58"/>
      <c r="B109" s="58"/>
    </row>
    <row r="110" s="58" customFormat="true" ht="20.1" customHeight="true"/>
    <row r="111" s="58" customFormat="true" ht="20.1" customHeight="true"/>
    <row r="112" s="58" customFormat="true" ht="20.1" customHeight="true"/>
    <row r="113" s="58" customFormat="true" ht="20.1" customHeight="true"/>
    <row r="114" s="58" customFormat="true" ht="20.1" customHeight="true"/>
    <row r="115" s="58" customFormat="true" ht="20.1" customHeight="true"/>
    <row r="116" s="58" customFormat="true" ht="20.1" customHeight="true"/>
    <row r="117" s="58" customFormat="true" ht="20.1" customHeight="true"/>
    <row r="118" s="58" customFormat="true" ht="20.1" customHeight="true"/>
    <row r="119" s="58" customFormat="true" ht="20.1" customHeight="true"/>
    <row r="120" s="58" customFormat="true" ht="20.1" customHeight="true"/>
    <row r="121" s="58" customFormat="true" ht="20.1" customHeight="true"/>
    <row r="122" s="58" customFormat="true" ht="20.1" customHeight="true"/>
    <row r="123" s="58" customFormat="true" ht="20.1" customHeight="true"/>
    <row r="124" s="58" customFormat="true" ht="20.1" customHeight="true"/>
    <row r="125" s="58" customFormat="true" ht="20.1" customHeight="true"/>
    <row r="126" s="58" customFormat="true" ht="20.1" customHeight="true"/>
    <row r="127" s="58" customFormat="true" ht="20.1" customHeight="true"/>
    <row r="128" s="58" customFormat="true" ht="20.1" customHeight="true"/>
    <row r="129" s="58" customFormat="true" ht="20.1" customHeight="true"/>
    <row r="130" s="58" customFormat="true" ht="20.1" customHeight="true"/>
    <row r="131" s="58" customFormat="true" ht="20.1" customHeight="true"/>
    <row r="132" s="58" customFormat="true" ht="20.1" customHeight="true"/>
    <row r="133" s="58" customFormat="true" ht="20.1" customHeight="true"/>
    <row r="134" s="58" customFormat="true" ht="20.1" customHeight="true"/>
    <row r="135" s="58" customFormat="true" ht="20.1" customHeight="true"/>
    <row r="136" s="58" customFormat="true" ht="20.1" customHeight="true"/>
    <row r="137" s="58" customFormat="true" ht="20.1" customHeight="true"/>
    <row r="138" s="58" customFormat="true" ht="20.1" customHeight="true"/>
    <row r="139" s="58" customFormat="true" ht="20.1" customHeight="true"/>
    <row r="140" s="58" customFormat="true" ht="20.1" customHeight="true"/>
    <row r="141" s="58" customFormat="true" ht="20.1" customHeight="true"/>
    <row r="142" s="58" customFormat="true" ht="20.1" customHeight="true"/>
    <row r="143" s="58" customFormat="true" ht="20.1" customHeight="true"/>
    <row r="144" s="58" customFormat="true" ht="20.1" customHeight="true"/>
    <row r="145" s="58" customFormat="true" ht="20.1" customHeight="true"/>
    <row r="146" s="58" customFormat="true" ht="20.1" customHeight="true"/>
    <row r="147" s="58" customFormat="true" ht="20.1" customHeight="true"/>
    <row r="148" s="58" customFormat="true" ht="20.1" customHeight="true"/>
    <row r="149" s="58" customFormat="true" ht="20.1" customHeight="true"/>
    <row r="150" s="58" customFormat="true" ht="20.1" customHeight="true"/>
    <row r="151" s="58" customFormat="true" ht="20.1" customHeight="true"/>
    <row r="152" s="58" customFormat="true" ht="20.1" customHeight="true"/>
    <row r="153" s="58" customFormat="true" ht="20.1" customHeight="true"/>
    <row r="154" s="58" customFormat="true" ht="20.1" customHeight="true"/>
    <row r="155" s="58" customFormat="true" ht="20.1" customHeight="true"/>
    <row r="156" s="58" customFormat="true" ht="20.1" customHeight="true"/>
    <row r="157" s="58" customFormat="true" ht="20.1" customHeight="true"/>
    <row r="158" s="58" customFormat="true" ht="20.1" customHeight="true"/>
    <row r="159" s="58" customFormat="true" ht="20.1" customHeight="true"/>
    <row r="160" s="58" customFormat="true" ht="20.1" customHeight="true"/>
    <row r="161" s="58" customFormat="true" ht="20.1" customHeight="true"/>
    <row r="162" s="58" customFormat="true" ht="20.1" customHeight="true"/>
    <row r="163" s="58" customFormat="true" ht="20.1" customHeight="true"/>
    <row r="164" s="58" customFormat="true" ht="20.1" customHeight="true"/>
    <row r="165" s="58" customFormat="true" ht="20.1" customHeight="true"/>
    <row r="166" s="58" customFormat="true" ht="20.1" customHeight="true"/>
    <row r="167" s="58" customFormat="true" ht="20.1" customHeight="true"/>
    <row r="168" s="58" customFormat="true" ht="20.1" customHeight="true"/>
    <row r="169" s="58" customFormat="true" ht="20.1" customHeight="true"/>
    <row r="170" s="58" customFormat="true" ht="20.1" customHeight="true"/>
    <row r="171" s="58" customFormat="true" ht="20.1" customHeight="true"/>
    <row r="172" s="58" customFormat="true" ht="20.1" customHeight="true"/>
    <row r="173" s="58" customFormat="true" ht="20.1" customHeight="true"/>
    <row r="174" s="58" customFormat="true" ht="20.1" customHeight="true"/>
    <row r="175" s="58" customFormat="true" ht="20.1" customHeight="true"/>
    <row r="176" s="58" customFormat="true" ht="20.1" customHeight="true"/>
    <row r="177" s="58" customFormat="true" ht="20.1" customHeight="true"/>
    <row r="178" s="58" customFormat="true" ht="20.1" customHeight="true"/>
    <row r="179" s="58" customFormat="true" ht="20.1" customHeight="true"/>
    <row r="180" s="58" customFormat="true" ht="20.1" customHeight="true"/>
    <row r="181" s="58" customFormat="true" ht="20.1" customHeight="true"/>
    <row r="182" s="58" customFormat="true" ht="20.1" customHeight="true"/>
    <row r="183" s="58" customFormat="true" ht="20.1" customHeight="true"/>
    <row r="184" s="58" customFormat="true" ht="20.1" customHeight="true"/>
    <row r="185" s="58" customFormat="true" ht="20.1" customHeight="true"/>
    <row r="186" s="58" customFormat="true" ht="20.1" customHeight="true"/>
    <row r="187" s="58" customFormat="true" ht="20.1" customHeight="true"/>
  </sheetData>
  <mergeCells count="3">
    <mergeCell ref="A2:C2"/>
    <mergeCell ref="A4:A5"/>
    <mergeCell ref="C4:C5"/>
  </mergeCells>
  <printOptions horizontalCentered="true"/>
  <pageMargins left="0.16" right="0" top="0.51" bottom="0.67" header="0.35" footer="0.63"/>
  <pageSetup paperSize="9" scale="68" firstPageNumber="10" orientation="portrait" useFirstPageNumber="true" horizontalDpi="600" verticalDpi="600"/>
  <headerFooter alignWithMargins="0" scaleWithDoc="0">
    <oddFooter>&amp;C&amp;"Arial"&amp;10第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"/>
  <sheetViews>
    <sheetView showGridLines="0" showZeros="0" zoomScale="85" zoomScaleNormal="85" workbookViewId="0">
      <pane xSplit="1" ySplit="5" topLeftCell="B29" activePane="bottomRight" state="frozen"/>
      <selection/>
      <selection pane="topRight"/>
      <selection pane="bottomLeft"/>
      <selection pane="bottomRight" activeCell="A29" sqref="A29"/>
    </sheetView>
  </sheetViews>
  <sheetFormatPr defaultColWidth="7.875" defaultRowHeight="15.75" outlineLevelCol="3"/>
  <cols>
    <col min="1" max="1" width="54.8333333333333" style="41" customWidth="true"/>
    <col min="2" max="2" width="13.8333333333333" style="41" customWidth="true"/>
    <col min="3" max="3" width="50.8333333333333" style="41" customWidth="true"/>
    <col min="4" max="4" width="11.625" style="41" customWidth="true"/>
    <col min="5" max="6" width="7.875" style="41" customWidth="true"/>
    <col min="7" max="16384" width="7.875" style="41"/>
  </cols>
  <sheetData>
    <row r="1" s="41" customFormat="true" ht="18" customHeight="true" spans="1:1">
      <c r="A1" s="42" t="s">
        <v>262</v>
      </c>
    </row>
    <row r="2" s="42" customFormat="true" ht="23.1" customHeight="true" spans="1:3">
      <c r="A2" s="44" t="s">
        <v>263</v>
      </c>
      <c r="B2" s="44"/>
      <c r="C2" s="44"/>
    </row>
    <row r="3" s="41" customFormat="true" ht="33.95" customHeight="true" spans="1:1">
      <c r="A3" s="42"/>
    </row>
    <row r="4" s="43" customFormat="true" ht="23.25" customHeight="true" spans="1:4">
      <c r="A4" s="30" t="s">
        <v>264</v>
      </c>
      <c r="B4" s="30"/>
      <c r="C4" s="45" t="s">
        <v>64</v>
      </c>
      <c r="D4" s="46"/>
    </row>
    <row r="5" s="43" customFormat="true" ht="23.25" customHeight="true" spans="1:4">
      <c r="A5" s="30" t="s">
        <v>265</v>
      </c>
      <c r="B5" s="7" t="s">
        <v>234</v>
      </c>
      <c r="C5" s="30" t="s">
        <v>65</v>
      </c>
      <c r="D5" s="7" t="s">
        <v>234</v>
      </c>
    </row>
    <row r="6" s="43" customFormat="true" ht="23.25" customHeight="true" spans="1:4">
      <c r="A6" s="47" t="s">
        <v>66</v>
      </c>
      <c r="B6" s="48">
        <v>20972</v>
      </c>
      <c r="C6" s="47" t="s">
        <v>67</v>
      </c>
      <c r="D6" s="49">
        <v>423425</v>
      </c>
    </row>
    <row r="7" s="43" customFormat="true" ht="23.25" customHeight="true" spans="1:4">
      <c r="A7" s="47" t="s">
        <v>68</v>
      </c>
      <c r="B7" s="50">
        <f>B8+B74+B77+B78+B82+B83+B84</f>
        <v>403372</v>
      </c>
      <c r="C7" s="47" t="s">
        <v>69</v>
      </c>
      <c r="D7" s="49">
        <v>919</v>
      </c>
    </row>
    <row r="8" s="43" customFormat="true" ht="25.5" customHeight="true" spans="1:4">
      <c r="A8" s="47" t="s">
        <v>70</v>
      </c>
      <c r="B8" s="50">
        <f>B9+B16+B52</f>
        <v>351345</v>
      </c>
      <c r="C8" s="47" t="s">
        <v>71</v>
      </c>
      <c r="D8" s="51">
        <f>SUM(D9:D10)</f>
        <v>0</v>
      </c>
    </row>
    <row r="9" s="43" customFormat="true" ht="23.25" customHeight="true" spans="1:4">
      <c r="A9" s="47" t="s">
        <v>72</v>
      </c>
      <c r="B9" s="52">
        <f>SUM(B10:B15)</f>
        <v>5446</v>
      </c>
      <c r="C9" s="53" t="s">
        <v>73</v>
      </c>
      <c r="D9" s="51"/>
    </row>
    <row r="10" s="41" customFormat="true" ht="23.25" customHeight="true" spans="1:4">
      <c r="A10" s="53" t="s">
        <v>266</v>
      </c>
      <c r="B10" s="54">
        <v>330</v>
      </c>
      <c r="C10" s="53" t="s">
        <v>75</v>
      </c>
      <c r="D10" s="51"/>
    </row>
    <row r="11" s="41" customFormat="true" ht="23.25" customHeight="true" spans="1:4">
      <c r="A11" s="53" t="s">
        <v>267</v>
      </c>
      <c r="B11" s="54">
        <v>154</v>
      </c>
      <c r="C11" s="53"/>
      <c r="D11" s="51"/>
    </row>
    <row r="12" s="41" customFormat="true" ht="23.25" customHeight="true" spans="1:4">
      <c r="A12" s="53" t="s">
        <v>268</v>
      </c>
      <c r="B12" s="54">
        <v>433</v>
      </c>
      <c r="C12" s="53" t="s">
        <v>269</v>
      </c>
      <c r="D12" s="51"/>
    </row>
    <row r="13" s="41" customFormat="true" ht="23.25" customHeight="true" spans="1:4">
      <c r="A13" s="53" t="s">
        <v>270</v>
      </c>
      <c r="B13" s="55">
        <v>0</v>
      </c>
      <c r="C13" s="53" t="s">
        <v>269</v>
      </c>
      <c r="D13" s="51"/>
    </row>
    <row r="14" s="41" customFormat="true" ht="23.25" customHeight="true" spans="1:4">
      <c r="A14" s="53" t="s">
        <v>271</v>
      </c>
      <c r="B14" s="54">
        <v>4529</v>
      </c>
      <c r="C14" s="53" t="s">
        <v>269</v>
      </c>
      <c r="D14" s="51"/>
    </row>
    <row r="15" s="41" customFormat="true" ht="23.25" customHeight="true" spans="1:4">
      <c r="A15" s="53" t="s">
        <v>272</v>
      </c>
      <c r="B15" s="54"/>
      <c r="C15" s="53" t="s">
        <v>269</v>
      </c>
      <c r="D15" s="51"/>
    </row>
    <row r="16" s="41" customFormat="true" ht="27" customHeight="true" spans="1:4">
      <c r="A16" s="47" t="s">
        <v>81</v>
      </c>
      <c r="B16" s="56">
        <f>SUM(B17:B51)</f>
        <v>319480</v>
      </c>
      <c r="C16" s="53" t="s">
        <v>269</v>
      </c>
      <c r="D16" s="51"/>
    </row>
    <row r="17" s="41" customFormat="true" ht="27" customHeight="true" spans="1:4">
      <c r="A17" s="53" t="s">
        <v>273</v>
      </c>
      <c r="B17" s="51">
        <v>-2266</v>
      </c>
      <c r="C17" s="53" t="s">
        <v>269</v>
      </c>
      <c r="D17" s="51"/>
    </row>
    <row r="18" s="41" customFormat="true" ht="23.25" customHeight="true" spans="1:4">
      <c r="A18" s="53" t="s">
        <v>274</v>
      </c>
      <c r="B18" s="51">
        <v>128477</v>
      </c>
      <c r="C18" s="53" t="s">
        <v>269</v>
      </c>
      <c r="D18" s="51"/>
    </row>
    <row r="19" s="41" customFormat="true" ht="23.25" customHeight="true" spans="1:4">
      <c r="A19" s="53" t="s">
        <v>275</v>
      </c>
      <c r="B19" s="51">
        <v>23458</v>
      </c>
      <c r="C19" s="53" t="s">
        <v>269</v>
      </c>
      <c r="D19" s="51"/>
    </row>
    <row r="20" s="41" customFormat="true" ht="23.25" customHeight="true" spans="1:4">
      <c r="A20" s="53" t="s">
        <v>276</v>
      </c>
      <c r="B20" s="51">
        <v>12</v>
      </c>
      <c r="C20" s="53" t="s">
        <v>269</v>
      </c>
      <c r="D20" s="51"/>
    </row>
    <row r="21" s="41" customFormat="true" ht="24" customHeight="true" spans="1:4">
      <c r="A21" s="53" t="s">
        <v>277</v>
      </c>
      <c r="B21" s="51">
        <v>1173</v>
      </c>
      <c r="C21" s="53" t="s">
        <v>269</v>
      </c>
      <c r="D21" s="51"/>
    </row>
    <row r="22" s="41" customFormat="true" ht="24" customHeight="true" spans="1:4">
      <c r="A22" s="53" t="s">
        <v>278</v>
      </c>
      <c r="B22" s="51"/>
      <c r="C22" s="53" t="s">
        <v>269</v>
      </c>
      <c r="D22" s="51"/>
    </row>
    <row r="23" s="41" customFormat="true" ht="24" customHeight="true" spans="1:4">
      <c r="A23" s="53" t="s">
        <v>279</v>
      </c>
      <c r="B23" s="51"/>
      <c r="C23" s="53" t="s">
        <v>269</v>
      </c>
      <c r="D23" s="51"/>
    </row>
    <row r="24" s="41" customFormat="true" ht="23.25" customHeight="true" spans="1:4">
      <c r="A24" s="53" t="s">
        <v>280</v>
      </c>
      <c r="B24" s="51">
        <v>18977</v>
      </c>
      <c r="C24" s="53" t="s">
        <v>269</v>
      </c>
      <c r="D24" s="51"/>
    </row>
    <row r="25" s="41" customFormat="true" ht="23.25" customHeight="true" spans="1:4">
      <c r="A25" s="53" t="s">
        <v>281</v>
      </c>
      <c r="B25" s="51">
        <v>18729</v>
      </c>
      <c r="C25" s="53" t="s">
        <v>269</v>
      </c>
      <c r="D25" s="51"/>
    </row>
    <row r="26" s="41" customFormat="true" ht="23.25" customHeight="true" spans="1:4">
      <c r="A26" s="53" t="s">
        <v>282</v>
      </c>
      <c r="B26" s="51">
        <v>2224</v>
      </c>
      <c r="C26" s="53" t="s">
        <v>269</v>
      </c>
      <c r="D26" s="51"/>
    </row>
    <row r="27" s="41" customFormat="true" ht="23.25" customHeight="true" spans="1:4">
      <c r="A27" s="53" t="s">
        <v>283</v>
      </c>
      <c r="B27" s="51"/>
      <c r="C27" s="53" t="s">
        <v>269</v>
      </c>
      <c r="D27" s="51"/>
    </row>
    <row r="28" s="41" customFormat="true" ht="23.25" customHeight="true" spans="1:4">
      <c r="A28" s="53" t="s">
        <v>284</v>
      </c>
      <c r="B28" s="51"/>
      <c r="C28" s="53" t="s">
        <v>269</v>
      </c>
      <c r="D28" s="51"/>
    </row>
    <row r="29" s="41" customFormat="true" ht="23.25" customHeight="true" spans="1:4">
      <c r="A29" s="53" t="s">
        <v>93</v>
      </c>
      <c r="B29" s="51">
        <v>35809</v>
      </c>
      <c r="C29" s="53" t="s">
        <v>269</v>
      </c>
      <c r="D29" s="51"/>
    </row>
    <row r="30" s="41" customFormat="true" ht="23.25" customHeight="true" spans="1:4">
      <c r="A30" s="53" t="s">
        <v>285</v>
      </c>
      <c r="B30" s="51"/>
      <c r="C30" s="53" t="s">
        <v>269</v>
      </c>
      <c r="D30" s="51"/>
    </row>
    <row r="31" s="41" customFormat="true" ht="23.25" customHeight="true" spans="1:4">
      <c r="A31" s="53" t="s">
        <v>286</v>
      </c>
      <c r="B31" s="51"/>
      <c r="C31" s="53" t="s">
        <v>269</v>
      </c>
      <c r="D31" s="51"/>
    </row>
    <row r="32" s="41" customFormat="true" ht="23.25" customHeight="true" spans="1:4">
      <c r="A32" s="53" t="s">
        <v>287</v>
      </c>
      <c r="B32" s="51"/>
      <c r="C32" s="53" t="s">
        <v>269</v>
      </c>
      <c r="D32" s="51"/>
    </row>
    <row r="33" s="41" customFormat="true" ht="32" customHeight="true" spans="1:4">
      <c r="A33" s="53" t="s">
        <v>288</v>
      </c>
      <c r="B33" s="51">
        <v>330</v>
      </c>
      <c r="C33" s="53" t="s">
        <v>269</v>
      </c>
      <c r="D33" s="51"/>
    </row>
    <row r="34" s="41" customFormat="true" ht="32" customHeight="true" spans="1:4">
      <c r="A34" s="53" t="s">
        <v>289</v>
      </c>
      <c r="B34" s="51">
        <v>14732</v>
      </c>
      <c r="C34" s="53" t="s">
        <v>269</v>
      </c>
      <c r="D34" s="51"/>
    </row>
    <row r="35" s="41" customFormat="true" ht="32" customHeight="true" spans="1:4">
      <c r="A35" s="53" t="s">
        <v>290</v>
      </c>
      <c r="B35" s="51"/>
      <c r="C35" s="53" t="s">
        <v>269</v>
      </c>
      <c r="D35" s="51"/>
    </row>
    <row r="36" s="41" customFormat="true" ht="32" customHeight="true" spans="1:4">
      <c r="A36" s="53" t="s">
        <v>291</v>
      </c>
      <c r="B36" s="51">
        <v>1091</v>
      </c>
      <c r="C36" s="53" t="s">
        <v>269</v>
      </c>
      <c r="D36" s="51"/>
    </row>
    <row r="37" s="41" customFormat="true" ht="32" customHeight="true" spans="1:4">
      <c r="A37" s="53" t="s">
        <v>292</v>
      </c>
      <c r="B37" s="51">
        <v>42836</v>
      </c>
      <c r="C37" s="53" t="s">
        <v>269</v>
      </c>
      <c r="D37" s="51"/>
    </row>
    <row r="38" s="41" customFormat="true" ht="32" customHeight="true" spans="1:4">
      <c r="A38" s="53" t="s">
        <v>293</v>
      </c>
      <c r="B38" s="51">
        <v>4452</v>
      </c>
      <c r="C38" s="53" t="s">
        <v>269</v>
      </c>
      <c r="D38" s="51"/>
    </row>
    <row r="39" s="41" customFormat="true" ht="32" customHeight="true" spans="1:4">
      <c r="A39" s="53" t="s">
        <v>294</v>
      </c>
      <c r="B39" s="51">
        <v>358</v>
      </c>
      <c r="C39" s="53" t="s">
        <v>269</v>
      </c>
      <c r="D39" s="51"/>
    </row>
    <row r="40" s="41" customFormat="true" ht="32" customHeight="true" spans="1:4">
      <c r="A40" s="53" t="s">
        <v>295</v>
      </c>
      <c r="B40" s="51"/>
      <c r="C40" s="53" t="s">
        <v>269</v>
      </c>
      <c r="D40" s="51"/>
    </row>
    <row r="41" s="41" customFormat="true" ht="32" customHeight="true" spans="1:4">
      <c r="A41" s="53" t="s">
        <v>296</v>
      </c>
      <c r="B41" s="51">
        <v>24219</v>
      </c>
      <c r="C41" s="53" t="s">
        <v>269</v>
      </c>
      <c r="D41" s="51"/>
    </row>
    <row r="42" s="41" customFormat="true" ht="32" customHeight="true" spans="1:4">
      <c r="A42" s="53" t="s">
        <v>297</v>
      </c>
      <c r="B42" s="51">
        <v>3896</v>
      </c>
      <c r="C42" s="53" t="s">
        <v>269</v>
      </c>
      <c r="D42" s="51"/>
    </row>
    <row r="43" s="41" customFormat="true" ht="32" customHeight="true" spans="1:4">
      <c r="A43" s="53" t="s">
        <v>298</v>
      </c>
      <c r="B43" s="51"/>
      <c r="C43" s="53" t="s">
        <v>269</v>
      </c>
      <c r="D43" s="51"/>
    </row>
    <row r="44" s="41" customFormat="true" ht="32" customHeight="true" spans="1:4">
      <c r="A44" s="53" t="s">
        <v>299</v>
      </c>
      <c r="B44" s="51"/>
      <c r="C44" s="53" t="s">
        <v>269</v>
      </c>
      <c r="D44" s="51"/>
    </row>
    <row r="45" s="41" customFormat="true" ht="32" customHeight="true" spans="1:4">
      <c r="A45" s="53" t="s">
        <v>300</v>
      </c>
      <c r="B45" s="51"/>
      <c r="C45" s="53" t="s">
        <v>269</v>
      </c>
      <c r="D45" s="51"/>
    </row>
    <row r="46" s="41" customFormat="true" ht="32" customHeight="true" spans="1:4">
      <c r="A46" s="53" t="s">
        <v>301</v>
      </c>
      <c r="B46" s="51"/>
      <c r="C46" s="53" t="s">
        <v>269</v>
      </c>
      <c r="D46" s="51"/>
    </row>
    <row r="47" s="41" customFormat="true" ht="32" customHeight="true" spans="1:4">
      <c r="A47" s="53" t="s">
        <v>302</v>
      </c>
      <c r="B47" s="51">
        <v>750</v>
      </c>
      <c r="C47" s="53" t="s">
        <v>269</v>
      </c>
      <c r="D47" s="51"/>
    </row>
    <row r="48" s="41" customFormat="true" ht="32" customHeight="true" spans="1:4">
      <c r="A48" s="53" t="s">
        <v>303</v>
      </c>
      <c r="B48" s="51"/>
      <c r="C48" s="53" t="s">
        <v>269</v>
      </c>
      <c r="D48" s="51"/>
    </row>
    <row r="49" s="41" customFormat="true" ht="32" customHeight="true" spans="1:4">
      <c r="A49" s="53" t="s">
        <v>304</v>
      </c>
      <c r="B49" s="51"/>
      <c r="C49" s="53"/>
      <c r="D49" s="51"/>
    </row>
    <row r="50" s="41" customFormat="true" ht="32" customHeight="true" spans="1:4">
      <c r="A50" s="53" t="s">
        <v>113</v>
      </c>
      <c r="B50" s="51"/>
      <c r="C50" s="53" t="s">
        <v>269</v>
      </c>
      <c r="D50" s="51"/>
    </row>
    <row r="51" s="41" customFormat="true" ht="32" customHeight="true" spans="1:4">
      <c r="A51" s="53" t="s">
        <v>305</v>
      </c>
      <c r="B51" s="51">
        <v>223</v>
      </c>
      <c r="C51" s="53" t="s">
        <v>269</v>
      </c>
      <c r="D51" s="51"/>
    </row>
    <row r="52" s="41" customFormat="true" ht="32" customHeight="true" spans="1:4">
      <c r="A52" s="47" t="s">
        <v>119</v>
      </c>
      <c r="B52" s="51">
        <f>SUM(B53:B73)</f>
        <v>26419</v>
      </c>
      <c r="C52" s="53" t="s">
        <v>269</v>
      </c>
      <c r="D52" s="51"/>
    </row>
    <row r="53" s="41" customFormat="true" ht="32" customHeight="true" spans="1:4">
      <c r="A53" s="53" t="s">
        <v>306</v>
      </c>
      <c r="B53" s="51">
        <v>181</v>
      </c>
      <c r="C53" s="53" t="s">
        <v>269</v>
      </c>
      <c r="D53" s="51"/>
    </row>
    <row r="54" s="43" customFormat="true" ht="23.25" customHeight="true" spans="1:4">
      <c r="A54" s="53" t="s">
        <v>307</v>
      </c>
      <c r="B54" s="51"/>
      <c r="C54" s="53"/>
      <c r="D54" s="51"/>
    </row>
    <row r="55" s="41" customFormat="true" ht="23.25" customHeight="true" spans="1:4">
      <c r="A55" s="53" t="s">
        <v>308</v>
      </c>
      <c r="B55" s="51"/>
      <c r="C55" s="53"/>
      <c r="D55" s="51"/>
    </row>
    <row r="56" s="41" customFormat="true" ht="23.25" customHeight="true" spans="1:4">
      <c r="A56" s="53" t="s">
        <v>309</v>
      </c>
      <c r="B56" s="51">
        <v>65</v>
      </c>
      <c r="C56" s="53"/>
      <c r="D56" s="51"/>
    </row>
    <row r="57" s="43" customFormat="true" ht="23.25" customHeight="true" spans="1:4">
      <c r="A57" s="53" t="s">
        <v>310</v>
      </c>
      <c r="B57" s="51"/>
      <c r="C57" s="53"/>
      <c r="D57" s="51"/>
    </row>
    <row r="58" s="43" customFormat="true" ht="23.25" customHeight="true" spans="1:4">
      <c r="A58" s="53" t="s">
        <v>311</v>
      </c>
      <c r="B58" s="51"/>
      <c r="C58" s="53"/>
      <c r="D58" s="51"/>
    </row>
    <row r="59" s="41" customFormat="true" ht="20.1" customHeight="true" spans="1:4">
      <c r="A59" s="53" t="s">
        <v>312</v>
      </c>
      <c r="B59" s="51"/>
      <c r="C59" s="53"/>
      <c r="D59" s="51"/>
    </row>
    <row r="60" s="41" customFormat="true" ht="20.1" customHeight="true" spans="1:4">
      <c r="A60" s="53" t="s">
        <v>313</v>
      </c>
      <c r="B60" s="51"/>
      <c r="C60" s="53"/>
      <c r="D60" s="51"/>
    </row>
    <row r="61" s="41" customFormat="true" ht="20.1" customHeight="true" spans="1:4">
      <c r="A61" s="53" t="s">
        <v>314</v>
      </c>
      <c r="B61" s="51"/>
      <c r="C61" s="53"/>
      <c r="D61" s="51"/>
    </row>
    <row r="62" s="41" customFormat="true" ht="20.1" customHeight="true" spans="1:4">
      <c r="A62" s="53" t="s">
        <v>315</v>
      </c>
      <c r="B62" s="51">
        <v>2858</v>
      </c>
      <c r="C62" s="53"/>
      <c r="D62" s="51"/>
    </row>
    <row r="63" s="41" customFormat="true" ht="20.1" customHeight="true" spans="1:4">
      <c r="A63" s="53" t="s">
        <v>316</v>
      </c>
      <c r="B63" s="51"/>
      <c r="C63" s="53"/>
      <c r="D63" s="51"/>
    </row>
    <row r="64" s="41" customFormat="true" ht="20.1" customHeight="true" spans="1:4">
      <c r="A64" s="53" t="s">
        <v>317</v>
      </c>
      <c r="B64" s="51">
        <v>5776</v>
      </c>
      <c r="C64" s="53"/>
      <c r="D64" s="51"/>
    </row>
    <row r="65" s="41" customFormat="true" ht="20.1" customHeight="true" spans="1:4">
      <c r="A65" s="53" t="s">
        <v>318</v>
      </c>
      <c r="B65" s="51">
        <v>115</v>
      </c>
      <c r="C65" s="53"/>
      <c r="D65" s="51"/>
    </row>
    <row r="66" s="41" customFormat="true" ht="20.1" customHeight="true" spans="1:4">
      <c r="A66" s="53" t="s">
        <v>319</v>
      </c>
      <c r="B66" s="51"/>
      <c r="C66" s="53"/>
      <c r="D66" s="51"/>
    </row>
    <row r="67" s="41" customFormat="true" ht="20.1" customHeight="true" spans="1:4">
      <c r="A67" s="53" t="s">
        <v>320</v>
      </c>
      <c r="B67" s="51">
        <v>724</v>
      </c>
      <c r="C67" s="53"/>
      <c r="D67" s="51"/>
    </row>
    <row r="68" s="41" customFormat="true" ht="20.1" customHeight="true" spans="1:4">
      <c r="A68" s="53" t="s">
        <v>321</v>
      </c>
      <c r="B68" s="51"/>
      <c r="C68" s="53"/>
      <c r="D68" s="51"/>
    </row>
    <row r="69" s="41" customFormat="true" ht="20.1" customHeight="true" spans="1:4">
      <c r="A69" s="53" t="s">
        <v>322</v>
      </c>
      <c r="B69" s="51">
        <v>16700</v>
      </c>
      <c r="C69" s="53"/>
      <c r="D69" s="51"/>
    </row>
    <row r="70" s="41" customFormat="true" ht="20.1" customHeight="true" spans="1:4">
      <c r="A70" s="53" t="s">
        <v>323</v>
      </c>
      <c r="B70" s="51"/>
      <c r="C70" s="53"/>
      <c r="D70" s="51"/>
    </row>
    <row r="71" s="41" customFormat="true" ht="20.1" customHeight="true" spans="1:4">
      <c r="A71" s="53" t="s">
        <v>324</v>
      </c>
      <c r="B71" s="51"/>
      <c r="C71" s="53"/>
      <c r="D71" s="51"/>
    </row>
    <row r="72" s="41" customFormat="true" ht="20.1" customHeight="true" spans="1:4">
      <c r="A72" s="53" t="s">
        <v>325</v>
      </c>
      <c r="B72" s="51"/>
      <c r="C72" s="53"/>
      <c r="D72" s="51"/>
    </row>
    <row r="73" s="41" customFormat="true" ht="20.1" customHeight="true" spans="1:4">
      <c r="A73" s="53" t="s">
        <v>326</v>
      </c>
      <c r="B73" s="51"/>
      <c r="C73" s="53"/>
      <c r="D73" s="51"/>
    </row>
    <row r="74" s="41" customFormat="true" ht="20.1" customHeight="true" spans="1:4">
      <c r="A74" s="47" t="s">
        <v>327</v>
      </c>
      <c r="B74" s="51">
        <f>B75+B76</f>
        <v>0</v>
      </c>
      <c r="C74" s="53"/>
      <c r="D74" s="51"/>
    </row>
    <row r="75" s="41" customFormat="true" ht="20.1" customHeight="true" spans="1:4">
      <c r="A75" s="53" t="s">
        <v>328</v>
      </c>
      <c r="B75" s="51"/>
      <c r="C75" s="53"/>
      <c r="D75" s="51"/>
    </row>
    <row r="76" s="41" customFormat="true" ht="20.1" customHeight="true" spans="1:4">
      <c r="A76" s="53" t="s">
        <v>329</v>
      </c>
      <c r="B76" s="51"/>
      <c r="C76" s="53"/>
      <c r="D76" s="51"/>
    </row>
    <row r="77" s="41" customFormat="true" ht="20.1" customHeight="true" spans="1:4">
      <c r="A77" s="47" t="s">
        <v>121</v>
      </c>
      <c r="B77" s="51">
        <v>52027</v>
      </c>
      <c r="C77" s="53"/>
      <c r="D77" s="51"/>
    </row>
    <row r="78" s="41" customFormat="true" ht="20.1" customHeight="true" spans="1:4">
      <c r="A78" s="47" t="s">
        <v>123</v>
      </c>
      <c r="B78" s="51">
        <f>B79+B80+B81</f>
        <v>0</v>
      </c>
      <c r="C78" s="47" t="s">
        <v>118</v>
      </c>
      <c r="D78" s="51"/>
    </row>
    <row r="79" s="41" customFormat="true" ht="20.1" customHeight="true" spans="1:4">
      <c r="A79" s="53" t="s">
        <v>330</v>
      </c>
      <c r="B79" s="51"/>
      <c r="C79" s="47" t="s">
        <v>120</v>
      </c>
      <c r="D79" s="51"/>
    </row>
    <row r="80" s="41" customFormat="true" ht="20.1" customHeight="true" spans="1:4">
      <c r="A80" s="53" t="s">
        <v>331</v>
      </c>
      <c r="B80" s="51"/>
      <c r="C80" s="47" t="s">
        <v>122</v>
      </c>
      <c r="D80" s="51"/>
    </row>
    <row r="81" s="41" customFormat="true" ht="20.1" customHeight="true" spans="1:4">
      <c r="A81" s="53" t="s">
        <v>332</v>
      </c>
      <c r="B81" s="51"/>
      <c r="C81" s="47" t="s">
        <v>333</v>
      </c>
      <c r="D81" s="51"/>
    </row>
    <row r="82" s="41" customFormat="true" ht="20.1" customHeight="true" spans="1:4">
      <c r="A82" s="47" t="s">
        <v>334</v>
      </c>
      <c r="B82" s="51"/>
      <c r="C82" s="47" t="s">
        <v>124</v>
      </c>
      <c r="D82" s="51">
        <v>919</v>
      </c>
    </row>
    <row r="83" s="41" customFormat="true" ht="20.1" customHeight="true" spans="1:4">
      <c r="A83" s="47" t="s">
        <v>335</v>
      </c>
      <c r="B83" s="51"/>
      <c r="C83" s="47" t="s">
        <v>126</v>
      </c>
      <c r="D83" s="51"/>
    </row>
    <row r="84" s="41" customFormat="true" ht="20.1" customHeight="true" spans="1:4">
      <c r="A84" s="47" t="s">
        <v>336</v>
      </c>
      <c r="B84" s="51"/>
      <c r="C84" s="47"/>
      <c r="D84" s="51"/>
    </row>
    <row r="85" s="41" customFormat="true" ht="20.1" customHeight="true" spans="1:4">
      <c r="A85" s="57" t="s">
        <v>33</v>
      </c>
      <c r="B85" s="51">
        <f>B6+B7</f>
        <v>424344</v>
      </c>
      <c r="C85" s="57" t="s">
        <v>60</v>
      </c>
      <c r="D85" s="51">
        <f>D6+D7</f>
        <v>424344</v>
      </c>
    </row>
    <row r="86" s="41" customFormat="true" ht="20.1" customHeight="true"/>
    <row r="87" s="41" customFormat="true" ht="20.1" customHeight="true"/>
    <row r="88" s="41" customFormat="true" ht="20.1" customHeight="true"/>
    <row r="89" s="41" customFormat="true" ht="20.1" customHeight="true"/>
    <row r="90" s="41" customFormat="true" ht="20.1" customHeight="true"/>
    <row r="91" s="41" customFormat="true" ht="20.1" customHeight="true"/>
    <row r="92" s="41" customFormat="true" ht="20.1" customHeight="true"/>
    <row r="93" s="41" customFormat="true" ht="20.1" customHeight="true"/>
    <row r="94" s="41" customFormat="true" ht="20.1" customHeight="true"/>
    <row r="95" s="41" customFormat="true" ht="20.1" customHeight="true"/>
    <row r="96" s="41" customFormat="true" ht="20.1" customHeight="true"/>
    <row r="97" s="41" customFormat="true" ht="20.1" customHeight="true"/>
    <row r="98" s="41" customFormat="true" ht="20.1" customHeight="true"/>
    <row r="99" s="41" customFormat="true" ht="20.1" customHeight="true"/>
    <row r="100" s="41" customFormat="true" ht="20.1" customHeight="true"/>
    <row r="101" s="41" customFormat="true" ht="20.1" customHeight="true"/>
    <row r="102" s="41" customFormat="true" ht="20.1" customHeight="true"/>
    <row r="103" s="41" customFormat="true" ht="20.1" customHeight="true"/>
    <row r="104" s="41" customFormat="true" ht="20.1" customHeight="true"/>
    <row r="105" s="41" customFormat="true" ht="20.1" customHeight="true"/>
    <row r="106" s="41" customFormat="true" ht="20.1" customHeight="true"/>
    <row r="107" s="41" customFormat="true" ht="20.1" customHeight="true"/>
    <row r="108" s="41" customFormat="true" ht="20.1" customHeight="true"/>
    <row r="109" s="41" customFormat="true" ht="20.1" customHeight="true"/>
    <row r="110" s="41" customFormat="true" ht="20.1" customHeight="true"/>
    <row r="111" s="41" customFormat="true" ht="20.1" customHeight="true"/>
    <row r="112" s="41" customFormat="true" ht="20.1" customHeight="true"/>
    <row r="113" s="41" customFormat="true" ht="20.1" customHeight="true"/>
    <row r="114" s="41" customFormat="true" ht="20.1" customHeight="true"/>
    <row r="115" s="41" customFormat="true" ht="20.1" customHeight="true"/>
    <row r="116" s="41" customFormat="true" ht="20.1" customHeight="true"/>
    <row r="117" s="41" customFormat="true" ht="20.1" customHeight="true"/>
    <row r="118" s="41" customFormat="true" ht="20.1" customHeight="true"/>
    <row r="119" s="41" customFormat="true" ht="20.1" customHeight="true"/>
    <row r="120" s="41" customFormat="true" ht="20.1" customHeight="true"/>
    <row r="121" s="41" customFormat="true" ht="20.1" customHeight="true"/>
    <row r="122" s="43" customFormat="true" ht="20.1" customHeight="true" spans="1:3">
      <c r="A122" s="41"/>
      <c r="B122" s="41"/>
      <c r="C122" s="41"/>
    </row>
    <row r="123" s="41" customFormat="true" ht="20.1" customHeight="true"/>
    <row r="124" s="41" customFormat="true" ht="20.1" customHeight="true"/>
    <row r="125" s="41" customFormat="true" ht="20.1" customHeight="true"/>
    <row r="126" s="41" customFormat="true" ht="20.1" customHeight="true"/>
    <row r="127" s="41" customFormat="true" ht="20.1" customHeight="true"/>
    <row r="128" s="41" customFormat="true" ht="20.1" customHeight="true"/>
    <row r="129" s="41" customFormat="true" ht="20.1" customHeight="true"/>
    <row r="130" s="41" customFormat="true" ht="20.1" customHeight="true"/>
    <row r="131" s="41" customFormat="true" ht="20.1" customHeight="true"/>
    <row r="132" s="41" customFormat="true" ht="20.1" customHeight="true"/>
    <row r="133" s="41" customFormat="true" ht="20.1" customHeight="true"/>
    <row r="134" s="41" customFormat="true" ht="20.1" customHeight="true"/>
    <row r="135" s="41" customFormat="true" ht="20.1" customHeight="true"/>
    <row r="136" s="41" customFormat="true" ht="20.1" customHeight="true"/>
    <row r="137" s="41" customFormat="true" ht="20.1" customHeight="true"/>
    <row r="138" s="41" customFormat="true" ht="20.1" customHeight="true"/>
    <row r="139" s="41" customFormat="true" ht="20.1" customHeight="true"/>
    <row r="140" s="41" customFormat="true" ht="20.1" customHeight="true"/>
    <row r="141" s="41" customFormat="true" ht="20.1" customHeight="true"/>
    <row r="142" s="41" customFormat="true" ht="20.1" customHeight="true"/>
    <row r="143" s="41" customFormat="true" ht="20.1" customHeight="true"/>
    <row r="144" s="41" customFormat="true" ht="20.1" customHeight="true"/>
    <row r="145" s="41" customFormat="true" ht="20.1" customHeight="true"/>
    <row r="146" s="41" customFormat="true" ht="20.1" customHeight="true"/>
    <row r="147" s="41" customFormat="true" ht="20.1" customHeight="true"/>
    <row r="148" s="41" customFormat="true" ht="20.1" customHeight="true"/>
    <row r="149" s="41" customFormat="true" ht="20.1" customHeight="true"/>
    <row r="150" s="41" customFormat="true" ht="20.1" customHeight="true"/>
    <row r="151" s="41" customFormat="true" ht="20.1" customHeight="true"/>
    <row r="152" s="41" customFormat="true" ht="20.1" customHeight="true"/>
    <row r="153" s="41" customFormat="true" ht="20.1" customHeight="true"/>
    <row r="154" s="41" customFormat="true" ht="20.1" customHeight="true"/>
    <row r="155" s="41" customFormat="true" ht="20.1" customHeight="true"/>
    <row r="156" s="41" customFormat="true" ht="20.1" customHeight="true"/>
    <row r="157" s="41" customFormat="true" ht="20.1" customHeight="true"/>
    <row r="158" s="41" customFormat="true" ht="20.1" customHeight="true"/>
    <row r="159" s="41" customFormat="true" ht="20.1" customHeight="true"/>
    <row r="160" s="41" customFormat="true" ht="20.1" customHeight="true"/>
    <row r="161" s="41" customFormat="true" ht="20.1" customHeight="true"/>
    <row r="162" s="41" customFormat="true" ht="20.1" customHeight="true"/>
    <row r="163" s="41" customFormat="true" ht="20.1" customHeight="true"/>
    <row r="164" s="41" customFormat="true" ht="20.1" customHeight="true"/>
    <row r="165" s="41" customFormat="true" ht="20.1" customHeight="true"/>
    <row r="166" s="41" customFormat="true" ht="20.1" customHeight="true"/>
    <row r="167" s="41" customFormat="true" ht="20.1" customHeight="true"/>
    <row r="168" s="41" customFormat="true" ht="20.1" customHeight="true"/>
    <row r="169" s="41" customFormat="true" ht="20.1" customHeight="true"/>
    <row r="170" s="41" customFormat="true" ht="20.1" customHeight="true"/>
    <row r="171" s="41" customFormat="true" ht="20.1" customHeight="true"/>
    <row r="172" s="41" customFormat="true" ht="20.1" customHeight="true"/>
    <row r="173" s="41" customFormat="true" ht="20.1" customHeight="true"/>
    <row r="174" s="41" customFormat="true" ht="20.1" customHeight="true"/>
    <row r="175" s="41" customFormat="true" ht="20.1" customHeight="true"/>
    <row r="176" s="41" customFormat="true" ht="20.1" customHeight="true"/>
    <row r="177" s="41" customFormat="true" ht="20.1" customHeight="true"/>
    <row r="178" s="41" customFormat="true" ht="20.1" customHeight="true"/>
    <row r="179" s="41" customFormat="true" ht="20.1" customHeight="true"/>
    <row r="180" s="41" customFormat="true" ht="20.1" customHeight="true"/>
    <row r="181" s="41" customFormat="true" ht="20.1" customHeight="true"/>
    <row r="182" s="41" customFormat="true" ht="20.1" customHeight="true"/>
    <row r="183" s="41" customFormat="true" ht="20.1" customHeight="true"/>
    <row r="184" s="41" customFormat="true" ht="20.1" customHeight="true"/>
    <row r="185" s="41" customFormat="true" ht="20.1" customHeight="true"/>
    <row r="186" s="41" customFormat="true" ht="20.1" customHeight="true"/>
    <row r="187" s="41" customFormat="true" ht="20.1" customHeight="true"/>
    <row r="188" s="41" customFormat="true" ht="20.1" customHeight="true"/>
    <row r="189" s="41" customFormat="true" ht="20.1" customHeight="true"/>
    <row r="190" s="41" customFormat="true" ht="20.1" customHeight="true"/>
    <row r="191" s="41" customFormat="true" ht="20.1" customHeight="true"/>
    <row r="192" s="41" customFormat="true" ht="20.1" customHeight="true"/>
    <row r="193" s="41" customFormat="true" ht="20.1" customHeight="true"/>
    <row r="194" s="41" customFormat="true" ht="20.1" customHeight="true"/>
    <row r="195" s="41" customFormat="true" ht="20.1" customHeight="true"/>
    <row r="196" s="41" customFormat="true" ht="20.1" customHeight="true"/>
    <row r="197" s="41" customFormat="true" ht="20.1" customHeight="true"/>
    <row r="198" s="41" customFormat="true" ht="20.1" customHeight="true"/>
    <row r="199" s="41" customFormat="true" ht="20.1" customHeight="true"/>
    <row r="200" s="41" customFormat="true" ht="20.1" customHeight="true"/>
  </sheetData>
  <mergeCells count="1">
    <mergeCell ref="A2:C2"/>
  </mergeCells>
  <printOptions horizontalCentered="true"/>
  <pageMargins left="0" right="0" top="0.63" bottom="0.63" header="0.35" footer="0.59"/>
  <pageSetup paperSize="9" scale="70" firstPageNumber="11" orientation="portrait" useFirstPageNumber="true" horizontalDpi="600" verticalDpi="600"/>
  <headerFooter alignWithMargins="0" scaleWithDoc="0">
    <oddFooter>&amp;C&amp;"Arial"&amp;10第 &amp;P 页</oddFooter>
  </headerFooter>
  <ignoredErrors>
    <ignoredError sqref="B9" emptyCellReference="true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3"/>
  <sheetViews>
    <sheetView showGridLines="0" showZeros="0" zoomScale="80" zoomScaleNormal="80" workbookViewId="0">
      <selection activeCell="A2" sqref="A2:H2"/>
    </sheetView>
  </sheetViews>
  <sheetFormatPr defaultColWidth="7.875" defaultRowHeight="15.75" outlineLevelCol="7"/>
  <cols>
    <col min="1" max="1" width="43.8333333333333" style="1" customWidth="true"/>
    <col min="2" max="3" width="10.375" style="1" customWidth="true"/>
    <col min="4" max="4" width="13.6666666666667" style="1" customWidth="true"/>
    <col min="5" max="5" width="43" style="1" customWidth="true"/>
    <col min="6" max="8" width="10.375" style="1" customWidth="true"/>
    <col min="9" max="16384" width="7.875" style="1"/>
  </cols>
  <sheetData>
    <row r="1" ht="19.5" customHeight="true" spans="1:8">
      <c r="A1" s="27" t="s">
        <v>129</v>
      </c>
      <c r="B1" s="27"/>
      <c r="C1" s="27"/>
      <c r="D1" s="27"/>
      <c r="E1" s="21"/>
      <c r="F1" s="21"/>
      <c r="G1" s="21"/>
      <c r="H1" s="21"/>
    </row>
    <row r="2" ht="27.75" customHeight="true" spans="1:8">
      <c r="A2" s="28" t="s">
        <v>337</v>
      </c>
      <c r="B2" s="28"/>
      <c r="C2" s="28"/>
      <c r="D2" s="28"/>
      <c r="E2" s="28"/>
      <c r="F2" s="28"/>
      <c r="G2" s="28"/>
      <c r="H2" s="28"/>
    </row>
    <row r="3" ht="30" customHeight="true" spans="1:8">
      <c r="A3" s="27"/>
      <c r="B3" s="27"/>
      <c r="C3" s="27"/>
      <c r="D3" s="27"/>
      <c r="E3" s="21"/>
      <c r="F3" s="21"/>
      <c r="G3" s="21" t="s">
        <v>131</v>
      </c>
      <c r="H3" s="21"/>
    </row>
    <row r="4" ht="27.95" customHeight="true" spans="1:8">
      <c r="A4" s="29" t="s">
        <v>63</v>
      </c>
      <c r="B4" s="29"/>
      <c r="C4" s="29"/>
      <c r="D4" s="29"/>
      <c r="E4" s="29" t="s">
        <v>64</v>
      </c>
      <c r="F4" s="29"/>
      <c r="G4" s="29"/>
      <c r="H4" s="29"/>
    </row>
    <row r="5" ht="44.1" customHeight="true" spans="1:8">
      <c r="A5" s="29" t="s">
        <v>65</v>
      </c>
      <c r="B5" s="30" t="s">
        <v>338</v>
      </c>
      <c r="C5" s="30" t="s">
        <v>234</v>
      </c>
      <c r="D5" s="30" t="s">
        <v>6</v>
      </c>
      <c r="E5" s="29" t="s">
        <v>65</v>
      </c>
      <c r="F5" s="30" t="s">
        <v>338</v>
      </c>
      <c r="G5" s="30" t="s">
        <v>234</v>
      </c>
      <c r="H5" s="30" t="s">
        <v>6</v>
      </c>
    </row>
    <row r="6" ht="27.95" customHeight="true" spans="1:8">
      <c r="A6" s="31" t="s">
        <v>132</v>
      </c>
      <c r="B6" s="32"/>
      <c r="C6" s="32"/>
      <c r="D6" s="33"/>
      <c r="E6" s="37" t="s">
        <v>133</v>
      </c>
      <c r="F6" s="32"/>
      <c r="G6" s="32"/>
      <c r="H6" s="33">
        <v>0</v>
      </c>
    </row>
    <row r="7" ht="27.95" customHeight="true" spans="1:8">
      <c r="A7" s="31" t="s">
        <v>134</v>
      </c>
      <c r="B7" s="32"/>
      <c r="C7" s="32"/>
      <c r="D7" s="33"/>
      <c r="E7" s="37" t="s">
        <v>135</v>
      </c>
      <c r="F7" s="32"/>
      <c r="G7" s="32"/>
      <c r="H7" s="33">
        <v>0</v>
      </c>
    </row>
    <row r="8" ht="27.95" hidden="true" customHeight="true" spans="1:8">
      <c r="A8" s="31" t="s">
        <v>136</v>
      </c>
      <c r="B8" s="32"/>
      <c r="C8" s="32"/>
      <c r="D8" s="33"/>
      <c r="E8" s="37" t="s">
        <v>137</v>
      </c>
      <c r="F8" s="32"/>
      <c r="G8" s="32"/>
      <c r="H8" s="33">
        <v>0</v>
      </c>
    </row>
    <row r="9" ht="27.95" customHeight="true" spans="1:8">
      <c r="A9" s="31" t="s">
        <v>339</v>
      </c>
      <c r="B9" s="32"/>
      <c r="C9" s="32"/>
      <c r="D9" s="33"/>
      <c r="E9" s="37" t="s">
        <v>340</v>
      </c>
      <c r="F9" s="32"/>
      <c r="G9" s="32">
        <v>1781</v>
      </c>
      <c r="H9" s="33"/>
    </row>
    <row r="10" ht="27.95" customHeight="true" spans="1:8">
      <c r="A10" s="31" t="s">
        <v>341</v>
      </c>
      <c r="B10" s="32"/>
      <c r="C10" s="32"/>
      <c r="D10" s="33">
        <v>0</v>
      </c>
      <c r="E10" s="37" t="s">
        <v>139</v>
      </c>
      <c r="F10" s="32"/>
      <c r="G10" s="32">
        <v>1091</v>
      </c>
      <c r="H10" s="33"/>
    </row>
    <row r="11" ht="27.95" customHeight="true" spans="1:8">
      <c r="A11" s="31" t="s">
        <v>342</v>
      </c>
      <c r="B11" s="32"/>
      <c r="C11" s="32"/>
      <c r="D11" s="33">
        <v>0</v>
      </c>
      <c r="E11" s="37" t="s">
        <v>141</v>
      </c>
      <c r="F11" s="32"/>
      <c r="G11" s="32">
        <v>1091</v>
      </c>
      <c r="H11" s="33">
        <v>0</v>
      </c>
    </row>
    <row r="12" ht="27.95" customHeight="true" spans="1:8">
      <c r="A12" s="31" t="s">
        <v>343</v>
      </c>
      <c r="B12" s="32">
        <v>286</v>
      </c>
      <c r="C12" s="32"/>
      <c r="D12" s="33">
        <v>0</v>
      </c>
      <c r="E12" s="37" t="s">
        <v>143</v>
      </c>
      <c r="F12" s="32"/>
      <c r="G12" s="32"/>
      <c r="H12" s="33">
        <v>0</v>
      </c>
    </row>
    <row r="13" ht="27.95" customHeight="true" spans="1:8">
      <c r="A13" s="31"/>
      <c r="B13" s="32"/>
      <c r="C13" s="32"/>
      <c r="D13" s="33">
        <v>0</v>
      </c>
      <c r="E13" s="37" t="s">
        <v>144</v>
      </c>
      <c r="F13" s="32"/>
      <c r="G13" s="32"/>
      <c r="H13" s="33">
        <v>0</v>
      </c>
    </row>
    <row r="14" ht="27.95" customHeight="true" spans="1:8">
      <c r="A14" s="31"/>
      <c r="B14" s="32"/>
      <c r="C14" s="32"/>
      <c r="D14" s="33"/>
      <c r="E14" s="37" t="s">
        <v>145</v>
      </c>
      <c r="F14" s="32"/>
      <c r="G14" s="32"/>
      <c r="H14" s="33">
        <v>0</v>
      </c>
    </row>
    <row r="15" ht="27.95" customHeight="true" spans="1:8">
      <c r="A15" s="31"/>
      <c r="B15" s="32"/>
      <c r="C15" s="32"/>
      <c r="D15" s="33"/>
      <c r="E15" s="37" t="s">
        <v>146</v>
      </c>
      <c r="F15" s="32"/>
      <c r="G15" s="32">
        <v>427</v>
      </c>
      <c r="H15" s="33"/>
    </row>
    <row r="16" ht="27.95" customHeight="true" spans="1:8">
      <c r="A16" s="31"/>
      <c r="B16" s="32"/>
      <c r="C16" s="32"/>
      <c r="D16" s="33"/>
      <c r="E16" s="37" t="s">
        <v>147</v>
      </c>
      <c r="F16" s="32"/>
      <c r="G16" s="32"/>
      <c r="H16" s="33"/>
    </row>
    <row r="17" ht="27.95" customHeight="true" spans="1:8">
      <c r="A17" s="31"/>
      <c r="B17" s="32"/>
      <c r="C17" s="32"/>
      <c r="D17" s="33"/>
      <c r="E17" s="37" t="s">
        <v>148</v>
      </c>
      <c r="F17" s="32"/>
      <c r="G17" s="32"/>
      <c r="H17" s="33"/>
    </row>
    <row r="18" ht="28" customHeight="true" spans="1:8">
      <c r="A18" s="31"/>
      <c r="B18" s="32"/>
      <c r="C18" s="32"/>
      <c r="D18" s="33">
        <v>0</v>
      </c>
      <c r="E18" s="38" t="s">
        <v>149</v>
      </c>
      <c r="F18" s="32">
        <v>3180</v>
      </c>
      <c r="G18" s="32">
        <v>3698</v>
      </c>
      <c r="H18" s="33">
        <f>(G18/F18-1)*100</f>
        <v>16.2893081761006</v>
      </c>
    </row>
    <row r="19" ht="28" customHeight="true" spans="1:8">
      <c r="A19" s="31"/>
      <c r="B19" s="32"/>
      <c r="C19" s="32"/>
      <c r="D19" s="33">
        <v>0</v>
      </c>
      <c r="E19" s="38" t="s">
        <v>150</v>
      </c>
      <c r="F19" s="32">
        <v>288</v>
      </c>
      <c r="G19" s="32">
        <v>638</v>
      </c>
      <c r="H19" s="33">
        <f>(G19/F19-1)*100</f>
        <v>121.527777777778</v>
      </c>
    </row>
    <row r="20" ht="28" customHeight="true" spans="1:8">
      <c r="A20" s="31"/>
      <c r="B20" s="32"/>
      <c r="C20" s="32"/>
      <c r="D20" s="33">
        <v>0</v>
      </c>
      <c r="E20" s="38" t="s">
        <v>344</v>
      </c>
      <c r="F20" s="32"/>
      <c r="G20" s="32"/>
      <c r="H20" s="33"/>
    </row>
    <row r="21" ht="28" customHeight="true" spans="1:8">
      <c r="A21" s="31"/>
      <c r="B21" s="32"/>
      <c r="C21" s="32"/>
      <c r="D21" s="33">
        <v>0</v>
      </c>
      <c r="E21" s="38"/>
      <c r="F21" s="32"/>
      <c r="G21" s="32"/>
      <c r="H21" s="33"/>
    </row>
    <row r="22" s="19" customFormat="true" ht="27" customHeight="true" spans="1:8">
      <c r="A22" s="29" t="s">
        <v>152</v>
      </c>
      <c r="B22" s="34">
        <f>SUM(B6:B21)</f>
        <v>286</v>
      </c>
      <c r="C22" s="34">
        <f>SUM(C6:C21)</f>
        <v>0</v>
      </c>
      <c r="D22" s="35"/>
      <c r="E22" s="29" t="s">
        <v>153</v>
      </c>
      <c r="F22" s="34">
        <f>F6+F7+F8+F9+F14+F15+F16+F17+F18+F19</f>
        <v>3468</v>
      </c>
      <c r="G22" s="34">
        <f>G6+G7+G8+G9+G14+G15+G16+G17+G18+G19+G10</f>
        <v>7635</v>
      </c>
      <c r="H22" s="33">
        <f>(G22/F22-1)*100</f>
        <v>120.155709342561</v>
      </c>
    </row>
    <row r="23" s="1" customFormat="true" ht="28" customHeight="true" spans="1:8">
      <c r="A23" s="36" t="s">
        <v>154</v>
      </c>
      <c r="B23" s="34">
        <f t="shared" ref="B23:F23" si="0">SUM(B24:B26)</f>
        <v>6632</v>
      </c>
      <c r="C23" s="34">
        <f t="shared" si="0"/>
        <v>9801</v>
      </c>
      <c r="D23" s="35">
        <f>(C23/B23-1)*100</f>
        <v>47.7834740651387</v>
      </c>
      <c r="E23" s="39" t="s">
        <v>155</v>
      </c>
      <c r="F23" s="34">
        <f t="shared" si="0"/>
        <v>1860</v>
      </c>
      <c r="G23" s="34"/>
      <c r="H23" s="35">
        <v>0</v>
      </c>
    </row>
    <row r="24" s="19" customFormat="true" ht="27.95" customHeight="true" spans="1:8">
      <c r="A24" s="31" t="s">
        <v>345</v>
      </c>
      <c r="B24" s="34">
        <v>4772</v>
      </c>
      <c r="C24" s="34">
        <v>3748</v>
      </c>
      <c r="D24" s="35">
        <f>(C24/B24-1)*100</f>
        <v>-21.4585079631182</v>
      </c>
      <c r="E24" s="38" t="s">
        <v>346</v>
      </c>
      <c r="F24" s="34"/>
      <c r="G24" s="34"/>
      <c r="H24" s="35"/>
    </row>
    <row r="25" ht="27.95" customHeight="true" spans="1:8">
      <c r="A25" s="31" t="s">
        <v>158</v>
      </c>
      <c r="B25" s="32">
        <v>1860</v>
      </c>
      <c r="C25" s="32">
        <v>6053</v>
      </c>
      <c r="D25" s="35"/>
      <c r="E25" s="38" t="s">
        <v>159</v>
      </c>
      <c r="F25" s="32"/>
      <c r="G25" s="32"/>
      <c r="H25" s="35">
        <v>0</v>
      </c>
    </row>
    <row r="26" ht="27.95" customHeight="true" spans="1:8">
      <c r="A26" s="31" t="s">
        <v>160</v>
      </c>
      <c r="B26" s="32"/>
      <c r="C26" s="32"/>
      <c r="D26" s="35"/>
      <c r="E26" s="38" t="s">
        <v>347</v>
      </c>
      <c r="F26" s="32">
        <v>1860</v>
      </c>
      <c r="G26" s="32"/>
      <c r="H26" s="35">
        <v>0</v>
      </c>
    </row>
    <row r="27" s="19" customFormat="true" ht="32" customHeight="true" spans="1:8">
      <c r="A27" s="36" t="s">
        <v>162</v>
      </c>
      <c r="B27" s="34">
        <f>SUM(B28:B29)</f>
        <v>0</v>
      </c>
      <c r="C27" s="34">
        <f>SUM(C28:C29)</f>
        <v>0</v>
      </c>
      <c r="D27" s="35">
        <v>0</v>
      </c>
      <c r="E27" s="39" t="s">
        <v>348</v>
      </c>
      <c r="F27" s="34">
        <f>SUM(F28:F29)</f>
        <v>1590</v>
      </c>
      <c r="G27" s="34">
        <f>SUM(G28:G29)</f>
        <v>2166</v>
      </c>
      <c r="H27" s="35">
        <v>0</v>
      </c>
    </row>
    <row r="28" s="19" customFormat="true" ht="32" customHeight="true" spans="1:8">
      <c r="A28" s="31" t="s">
        <v>164</v>
      </c>
      <c r="B28" s="32"/>
      <c r="C28" s="32"/>
      <c r="D28" s="35"/>
      <c r="E28" s="38" t="s">
        <v>165</v>
      </c>
      <c r="F28" s="32">
        <v>1590</v>
      </c>
      <c r="G28" s="32">
        <v>2166</v>
      </c>
      <c r="H28" s="35">
        <v>0</v>
      </c>
    </row>
    <row r="29" s="19" customFormat="true" ht="27.95" customHeight="true" spans="1:8">
      <c r="A29" s="36" t="s">
        <v>125</v>
      </c>
      <c r="B29" s="32"/>
      <c r="C29" s="32"/>
      <c r="D29" s="35"/>
      <c r="E29" s="38"/>
      <c r="F29" s="32"/>
      <c r="G29" s="32"/>
      <c r="H29" s="35"/>
    </row>
    <row r="30" s="19" customFormat="true" ht="27.95" customHeight="true" spans="1:8">
      <c r="A30" s="29" t="s">
        <v>166</v>
      </c>
      <c r="B30" s="34">
        <f>B22+B23+B27+B29</f>
        <v>6918</v>
      </c>
      <c r="C30" s="34">
        <f>C22+C23+C27+C29</f>
        <v>9801</v>
      </c>
      <c r="D30" s="35">
        <f>(C30/B30-1)*100</f>
        <v>41.673894189072</v>
      </c>
      <c r="E30" s="40" t="s">
        <v>60</v>
      </c>
      <c r="F30" s="34">
        <f>F22+F23+F27</f>
        <v>6918</v>
      </c>
      <c r="G30" s="34">
        <f>G22+G23+G27</f>
        <v>9801</v>
      </c>
      <c r="H30" s="35">
        <f>(G30/F30-1)*100</f>
        <v>41.673894189072</v>
      </c>
    </row>
    <row r="31" ht="24.75" customHeight="true"/>
    <row r="32" ht="24.75" customHeight="true"/>
    <row r="33" ht="24.75" customHeight="true"/>
  </sheetData>
  <mergeCells count="3">
    <mergeCell ref="A2:H2"/>
    <mergeCell ref="A4:D4"/>
    <mergeCell ref="E4:H4"/>
  </mergeCells>
  <printOptions horizontalCentered="true"/>
  <pageMargins left="0.16" right="0.2" top="0.51" bottom="0.55" header="0.47" footer="0.51"/>
  <pageSetup paperSize="9" scale="73" firstPageNumber="5" orientation="landscape" useFirstPageNumber="true" horizontalDpi="600" verticalDpi="600"/>
  <headerFooter alignWithMargins="0" scaleWithDoc="0">
    <oddFooter>&amp;C&amp;"Arial"&amp;10第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T26"/>
  <sheetViews>
    <sheetView showGridLines="0" showZeros="0" zoomScale="130" zoomScaleNormal="130" workbookViewId="0">
      <selection activeCell="A2" sqref="A2:D2"/>
    </sheetView>
  </sheetViews>
  <sheetFormatPr defaultColWidth="9" defaultRowHeight="15.75"/>
  <cols>
    <col min="1" max="1" width="32.8" style="4" customWidth="true"/>
    <col min="2" max="2" width="17.5" style="4" customWidth="true"/>
    <col min="3" max="3" width="35.8333333333333" style="4" customWidth="true"/>
    <col min="4" max="4" width="17.3333333333333" style="4" customWidth="true"/>
    <col min="5" max="242" width="9" style="4" customWidth="true"/>
    <col min="243" max="254" width="9" style="21" customWidth="true"/>
    <col min="255" max="16384" width="9" style="1"/>
  </cols>
  <sheetData>
    <row r="1" spans="1:1">
      <c r="A1" s="5" t="s">
        <v>349</v>
      </c>
    </row>
    <row r="2" ht="30" customHeight="true" spans="1:4">
      <c r="A2" s="6" t="s">
        <v>350</v>
      </c>
      <c r="B2" s="6"/>
      <c r="C2" s="6"/>
      <c r="D2" s="6"/>
    </row>
    <row r="3" ht="32.1" customHeight="true" spans="4:4">
      <c r="D3" s="4" t="s">
        <v>131</v>
      </c>
    </row>
    <row r="4" ht="29.1" customHeight="true" spans="1:4">
      <c r="A4" s="22" t="s">
        <v>170</v>
      </c>
      <c r="B4" s="22"/>
      <c r="C4" s="22" t="s">
        <v>171</v>
      </c>
      <c r="D4" s="22"/>
    </row>
    <row r="5" ht="29.1" customHeight="true" spans="1:4">
      <c r="A5" s="10" t="s">
        <v>172</v>
      </c>
      <c r="B5" s="10" t="s">
        <v>351</v>
      </c>
      <c r="C5" s="10" t="s">
        <v>172</v>
      </c>
      <c r="D5" s="10" t="s">
        <v>351</v>
      </c>
    </row>
    <row r="6" s="1" customFormat="true" ht="29.1" customHeight="true" spans="1:254">
      <c r="A6" s="23" t="s">
        <v>174</v>
      </c>
      <c r="B6" s="23"/>
      <c r="C6" s="23" t="s">
        <v>175</v>
      </c>
      <c r="D6" s="23">
        <v>36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</row>
    <row r="7" s="1" customFormat="true" ht="29.1" customHeight="true" spans="1:254">
      <c r="A7" s="23" t="s">
        <v>176</v>
      </c>
      <c r="B7" s="23"/>
      <c r="C7" s="23" t="s">
        <v>177</v>
      </c>
      <c r="D7" s="2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</row>
    <row r="8" s="1" customFormat="true" ht="29.1" customHeight="true" spans="1:254">
      <c r="A8" s="23" t="s">
        <v>178</v>
      </c>
      <c r="B8" s="23"/>
      <c r="C8" s="23" t="s">
        <v>179</v>
      </c>
      <c r="D8" s="23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</row>
    <row r="9" s="1" customFormat="true" ht="29.1" customHeight="true" spans="1:254">
      <c r="A9" s="23" t="s">
        <v>180</v>
      </c>
      <c r="B9" s="23"/>
      <c r="C9" s="23" t="s">
        <v>181</v>
      </c>
      <c r="D9" s="2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="1" customFormat="true" ht="29.1" customHeight="true" spans="1:254">
      <c r="A10" s="23" t="s">
        <v>182</v>
      </c>
      <c r="B10" s="23"/>
      <c r="C10" s="23"/>
      <c r="D10" s="2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</row>
    <row r="11" s="1" customFormat="true" ht="29.1" customHeight="true" spans="1:254">
      <c r="A11" s="23"/>
      <c r="B11" s="23"/>
      <c r="C11" s="23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</row>
    <row r="12" s="1" customFormat="true" ht="29.1" customHeight="true" spans="1:254">
      <c r="A12" s="23"/>
      <c r="B12" s="23"/>
      <c r="C12" s="23"/>
      <c r="D12" s="2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</row>
    <row r="13" s="1" customFormat="true" ht="29.1" customHeight="true" spans="1:254">
      <c r="A13" s="23"/>
      <c r="B13" s="23"/>
      <c r="C13" s="23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</row>
    <row r="14" s="1" customFormat="true" ht="29.1" customHeight="true" spans="1:254">
      <c r="A14" s="23"/>
      <c r="B14" s="23"/>
      <c r="C14" s="23"/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="1" customFormat="true" ht="29.1" customHeight="true" spans="1:254">
      <c r="A15" s="23"/>
      <c r="B15" s="23"/>
      <c r="C15" s="23"/>
      <c r="D15" s="2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="1" customFormat="true" ht="29.1" customHeight="true" spans="1:254">
      <c r="A16" s="23"/>
      <c r="B16" s="23"/>
      <c r="C16" s="23"/>
      <c r="D16" s="2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="1" customFormat="true" ht="29.1" customHeight="true" spans="1:254">
      <c r="A17" s="23"/>
      <c r="B17" s="23"/>
      <c r="C17" s="23"/>
      <c r="D17" s="2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="1" customFormat="true" ht="29.1" customHeight="true" spans="1:254">
      <c r="A18" s="23"/>
      <c r="B18" s="23"/>
      <c r="C18" s="23"/>
      <c r="D18" s="2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="1" customFormat="true" ht="29.1" customHeight="true" spans="1:254">
      <c r="A19" s="10" t="s">
        <v>183</v>
      </c>
      <c r="B19" s="10">
        <f>SUM(B6:B18)</f>
        <v>0</v>
      </c>
      <c r="C19" s="10" t="s">
        <v>184</v>
      </c>
      <c r="D19" s="24">
        <f>SUM(D6:D18)</f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="1" customFormat="true" ht="29.1" customHeight="true" spans="1:254">
      <c r="A20" s="23" t="s">
        <v>185</v>
      </c>
      <c r="B20" s="23"/>
      <c r="C20" s="23" t="s">
        <v>186</v>
      </c>
      <c r="D20" s="2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="1" customFormat="true" ht="29.1" customHeight="true" spans="1:254">
      <c r="A21" s="23" t="s">
        <v>352</v>
      </c>
      <c r="B21" s="23"/>
      <c r="C21" s="23" t="s">
        <v>353</v>
      </c>
      <c r="D21" s="2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="1" customFormat="true" ht="29.1" customHeight="true" spans="1:254">
      <c r="A22" s="23" t="s">
        <v>354</v>
      </c>
      <c r="B22" s="23">
        <v>36</v>
      </c>
      <c r="C22" s="23" t="s">
        <v>355</v>
      </c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="1" customFormat="true" ht="29.1" customHeight="true" spans="1:254">
      <c r="A23" s="23"/>
      <c r="B23" s="23"/>
      <c r="C23" s="23" t="s">
        <v>356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="19" customFormat="true" ht="29.1" customHeight="true" spans="1:254">
      <c r="A24" s="10" t="s">
        <v>33</v>
      </c>
      <c r="B24" s="10">
        <f>B19+B20+B21+B22</f>
        <v>36</v>
      </c>
      <c r="C24" s="10" t="s">
        <v>192</v>
      </c>
      <c r="D24" s="24">
        <f>D19+D20+D21+D22+D23</f>
        <v>36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="20" customFormat="true" ht="22.5" customHeight="true" spans="1:242">
      <c r="A25" s="4"/>
      <c r="B25" s="4"/>
      <c r="C25" s="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</row>
    <row r="26" ht="22.5" customHeight="true"/>
  </sheetData>
  <mergeCells count="3">
    <mergeCell ref="A2:D2"/>
    <mergeCell ref="A4:B4"/>
    <mergeCell ref="C4:D4"/>
  </mergeCells>
  <printOptions horizontalCentered="true"/>
  <pageMargins left="0.35" right="0.35" top="0.63" bottom="0.59" header="0.47" footer="0.55"/>
  <pageSetup paperSize="9" scale="85" firstPageNumber="7" orientation="portrait" useFirstPageNumber="true" horizontalDpi="600" verticalDpi="600"/>
  <headerFooter alignWithMargins="0" scaleWithDoc="0">
    <oddFooter>&amp;C&amp;"Arial"&amp;10第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1"/>
  <sheetViews>
    <sheetView showGridLines="0" showZeros="0" tabSelected="1" zoomScale="110" zoomScaleNormal="110" workbookViewId="0">
      <pane xSplit="1" ySplit="5" topLeftCell="B10" activePane="bottomRight" state="frozen"/>
      <selection/>
      <selection pane="topRight"/>
      <selection pane="bottomLeft"/>
      <selection pane="bottomRight" activeCell="A11" sqref="A11"/>
    </sheetView>
  </sheetViews>
  <sheetFormatPr defaultColWidth="9" defaultRowHeight="15.75"/>
  <cols>
    <col min="1" max="1" width="40.875" style="4" customWidth="true"/>
    <col min="2" max="2" width="11" style="4" customWidth="true"/>
    <col min="3" max="3" width="42.1666666666667" style="4" customWidth="true"/>
    <col min="4" max="4" width="11.1666666666667" style="4" customWidth="true"/>
    <col min="5" max="237" width="9" style="4" customWidth="true"/>
    <col min="238" max="16372" width="9" style="1" customWidth="true"/>
    <col min="16373" max="16384" width="9" style="1"/>
  </cols>
  <sheetData>
    <row r="1" s="1" customFormat="true" ht="23.1" customHeight="true" spans="1:237">
      <c r="A1" s="5" t="s">
        <v>357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</row>
    <row r="2" s="1" customFormat="true" ht="30" customHeight="true" spans="1:237">
      <c r="A2" s="6" t="s">
        <v>358</v>
      </c>
      <c r="B2" s="6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</row>
    <row r="3" s="1" customFormat="true" ht="26.1" customHeight="true" spans="1:237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</row>
    <row r="4" s="2" customFormat="true" ht="30.95" customHeight="true" spans="1:4">
      <c r="A4" s="7" t="s">
        <v>194</v>
      </c>
      <c r="B4" s="7"/>
      <c r="C4" s="8" t="s">
        <v>195</v>
      </c>
      <c r="D4" s="9"/>
    </row>
    <row r="5" s="2" customFormat="true" ht="30.95" customHeight="true" spans="1:4">
      <c r="A5" s="7" t="s">
        <v>196</v>
      </c>
      <c r="B5" s="10" t="s">
        <v>351</v>
      </c>
      <c r="C5" s="7" t="s">
        <v>198</v>
      </c>
      <c r="D5" s="10" t="s">
        <v>351</v>
      </c>
    </row>
    <row r="6" s="2" customFormat="true" ht="30.95" customHeight="true" spans="1:4">
      <c r="A6" s="11" t="s">
        <v>201</v>
      </c>
      <c r="B6" s="12"/>
      <c r="C6" s="11" t="s">
        <v>201</v>
      </c>
      <c r="D6" s="12"/>
    </row>
    <row r="7" s="2" customFormat="true" ht="30.95" customHeight="true" spans="1:4">
      <c r="A7" s="11" t="s">
        <v>202</v>
      </c>
      <c r="B7" s="12">
        <v>18661.13</v>
      </c>
      <c r="C7" s="11" t="s">
        <v>202</v>
      </c>
      <c r="D7" s="12">
        <v>14459</v>
      </c>
    </row>
    <row r="8" s="2" customFormat="true" ht="30.95" customHeight="true" spans="1:4">
      <c r="A8" s="11" t="s">
        <v>203</v>
      </c>
      <c r="B8" s="12"/>
      <c r="C8" s="11" t="s">
        <v>203</v>
      </c>
      <c r="D8" s="12"/>
    </row>
    <row r="9" s="2" customFormat="true" ht="30.95" customHeight="true" spans="1:4">
      <c r="A9" s="11" t="s">
        <v>204</v>
      </c>
      <c r="B9" s="12"/>
      <c r="C9" s="11" t="s">
        <v>204</v>
      </c>
      <c r="D9" s="12"/>
    </row>
    <row r="10" s="2" customFormat="true" ht="30.95" customHeight="true" spans="1:4">
      <c r="A10" s="11" t="s">
        <v>359</v>
      </c>
      <c r="B10" s="12"/>
      <c r="C10" s="11" t="s">
        <v>205</v>
      </c>
      <c r="D10" s="12"/>
    </row>
    <row r="11" s="2" customFormat="true" ht="30.95" customHeight="true" spans="1:4">
      <c r="A11" s="11" t="s">
        <v>206</v>
      </c>
      <c r="B11" s="12"/>
      <c r="C11" s="11" t="s">
        <v>206</v>
      </c>
      <c r="D11" s="12"/>
    </row>
    <row r="12" s="2" customFormat="true" ht="30.95" customHeight="true" spans="1:4">
      <c r="A12" s="11" t="s">
        <v>207</v>
      </c>
      <c r="B12" s="12">
        <v>7483.45</v>
      </c>
      <c r="C12" s="11" t="s">
        <v>207</v>
      </c>
      <c r="D12" s="12">
        <v>7483</v>
      </c>
    </row>
    <row r="13" s="2" customFormat="true" ht="30.95" customHeight="true" spans="1:4">
      <c r="A13" s="13"/>
      <c r="B13" s="12"/>
      <c r="C13" s="13"/>
      <c r="D13" s="12"/>
    </row>
    <row r="14" s="2" customFormat="true" ht="30.95" customHeight="true" spans="1:4">
      <c r="A14" s="14"/>
      <c r="B14" s="12"/>
      <c r="C14" s="14"/>
      <c r="D14" s="12"/>
    </row>
    <row r="15" s="2" customFormat="true" ht="30.95" customHeight="true" spans="1:4">
      <c r="A15" s="15"/>
      <c r="B15" s="12"/>
      <c r="C15" s="15"/>
      <c r="D15" s="12"/>
    </row>
    <row r="16" s="2" customFormat="true" ht="30.95" customHeight="true" spans="1:4">
      <c r="A16" s="14"/>
      <c r="B16" s="12"/>
      <c r="C16" s="14"/>
      <c r="D16" s="12"/>
    </row>
    <row r="17" s="3" customFormat="true" ht="30.95" customHeight="true" spans="1:244">
      <c r="A17" s="7" t="s">
        <v>152</v>
      </c>
      <c r="B17" s="16">
        <v>26144</v>
      </c>
      <c r="C17" s="7" t="s">
        <v>153</v>
      </c>
      <c r="D17" s="16">
        <v>21942.11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9"/>
      <c r="IE17" s="19"/>
      <c r="IF17" s="19"/>
      <c r="IG17" s="19"/>
      <c r="IH17" s="19"/>
      <c r="II17" s="19"/>
      <c r="IJ17" s="19"/>
    </row>
    <row r="18" s="2" customFormat="true" ht="30.95" customHeight="true" spans="1:4">
      <c r="A18" s="17" t="s">
        <v>189</v>
      </c>
      <c r="B18" s="12"/>
      <c r="C18" s="14" t="s">
        <v>191</v>
      </c>
      <c r="D18" s="12">
        <v>4202.47</v>
      </c>
    </row>
    <row r="19" s="2" customFormat="true" ht="30.95" customHeight="true" spans="1:4">
      <c r="A19" s="17" t="s">
        <v>212</v>
      </c>
      <c r="B19" s="12"/>
      <c r="C19" s="17" t="s">
        <v>213</v>
      </c>
      <c r="D19" s="12"/>
    </row>
    <row r="20" s="3" customFormat="true" ht="30.95" customHeight="true" spans="1:244">
      <c r="A20" s="7" t="s">
        <v>33</v>
      </c>
      <c r="B20" s="16">
        <v>26144</v>
      </c>
      <c r="C20" s="7" t="s">
        <v>60</v>
      </c>
      <c r="D20" s="16">
        <v>26144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9"/>
      <c r="IE20" s="19"/>
      <c r="IF20" s="19"/>
      <c r="IG20" s="19"/>
      <c r="IH20" s="19"/>
      <c r="II20" s="19"/>
      <c r="IJ20" s="19"/>
    </row>
    <row r="21" ht="21" customHeight="true"/>
  </sheetData>
  <mergeCells count="1">
    <mergeCell ref="A2:C2"/>
  </mergeCells>
  <printOptions horizontalCentered="true"/>
  <pageMargins left="0.35" right="0.35" top="0.51" bottom="0.59" header="0.47" footer="0.55"/>
  <pageSetup paperSize="9" scale="50" firstPageNumber="14" orientation="landscape" useFirstPageNumber="true" horizontalDpi="600" verticalDpi="600"/>
  <headerFooter alignWithMargins="0" scaleWithDoc="0">
    <oddFooter>&amp;C&amp;"Arial"&amp;10第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6"/>
  <sheetViews>
    <sheetView showGridLines="0" showZeros="0" workbookViewId="0">
      <pane xSplit="1" ySplit="5" topLeftCell="B8" activePane="bottomRight" state="frozen"/>
      <selection/>
      <selection pane="topRight"/>
      <selection pane="bottomLeft"/>
      <selection pane="bottomRight" activeCell="A2" sqref="A2:D3"/>
    </sheetView>
  </sheetViews>
  <sheetFormatPr defaultColWidth="7.875" defaultRowHeight="15.75"/>
  <cols>
    <col min="1" max="1" width="36.6333333333333" style="41" customWidth="true"/>
    <col min="2" max="2" width="15.25" style="41" customWidth="true"/>
    <col min="3" max="3" width="15.875" style="41" customWidth="true"/>
    <col min="4" max="4" width="15.5" style="41" customWidth="true"/>
    <col min="5" max="5" width="17.4" style="130" customWidth="true"/>
    <col min="6" max="7" width="7.875" style="130" customWidth="true"/>
    <col min="8" max="8" width="8.125" style="130" customWidth="true"/>
    <col min="9" max="10" width="7.875" style="130" customWidth="true"/>
    <col min="11" max="11" width="7.875" style="130"/>
    <col min="12" max="16384" width="7.875" style="41"/>
  </cols>
  <sheetData>
    <row r="1" s="41" customFormat="true" ht="18" customHeight="true" spans="1:11">
      <c r="A1" s="42" t="s">
        <v>1</v>
      </c>
      <c r="E1" s="130"/>
      <c r="F1" s="130"/>
      <c r="G1" s="130"/>
      <c r="H1" s="130"/>
      <c r="I1" s="130"/>
      <c r="J1" s="130"/>
      <c r="K1" s="130"/>
    </row>
    <row r="2" s="42" customFormat="true" ht="32.25" customHeight="true" spans="1:11">
      <c r="A2" s="106" t="s">
        <v>2</v>
      </c>
      <c r="B2" s="131"/>
      <c r="C2" s="131"/>
      <c r="D2" s="131"/>
      <c r="E2" s="141"/>
      <c r="F2" s="141"/>
      <c r="G2" s="141"/>
      <c r="H2" s="141"/>
      <c r="I2" s="141"/>
      <c r="J2" s="141"/>
      <c r="K2" s="141"/>
    </row>
    <row r="3" s="41" customFormat="true" ht="24.75" customHeight="true" spans="1:11">
      <c r="A3" s="106"/>
      <c r="B3" s="131"/>
      <c r="C3" s="131"/>
      <c r="D3" s="131"/>
      <c r="E3" s="130"/>
      <c r="F3" s="130"/>
      <c r="G3" s="130"/>
      <c r="H3" s="130"/>
      <c r="I3" s="130"/>
      <c r="J3" s="130"/>
      <c r="K3" s="130"/>
    </row>
    <row r="4" s="43" customFormat="true" ht="21" customHeight="true" spans="1:11">
      <c r="A4" s="30" t="s">
        <v>3</v>
      </c>
      <c r="B4" s="46" t="s">
        <v>4</v>
      </c>
      <c r="C4" s="46" t="s">
        <v>5</v>
      </c>
      <c r="D4" s="132" t="s">
        <v>6</v>
      </c>
      <c r="E4" s="142"/>
      <c r="F4" s="142"/>
      <c r="G4" s="142"/>
      <c r="H4" s="142"/>
      <c r="I4" s="142"/>
      <c r="J4" s="142"/>
      <c r="K4" s="142"/>
    </row>
    <row r="5" s="43" customFormat="true" ht="21" customHeight="true" spans="1:11">
      <c r="A5" s="30"/>
      <c r="B5" s="133"/>
      <c r="C5" s="133"/>
      <c r="D5" s="134"/>
      <c r="E5" s="142"/>
      <c r="F5" s="142"/>
      <c r="G5" s="142"/>
      <c r="H5" s="142"/>
      <c r="I5" s="142"/>
      <c r="J5" s="142"/>
      <c r="K5" s="142"/>
    </row>
    <row r="6" s="43" customFormat="true" ht="20" customHeight="true" spans="1:11">
      <c r="A6" s="135" t="s">
        <v>7</v>
      </c>
      <c r="B6" s="136">
        <v>12496</v>
      </c>
      <c r="C6" s="136">
        <f>SUM(C7:C23)</f>
        <v>11727</v>
      </c>
      <c r="D6" s="137">
        <f>(C6/B6-1)*100</f>
        <v>-6.15396927016645</v>
      </c>
      <c r="E6" s="143"/>
      <c r="F6" s="142"/>
      <c r="G6" s="142"/>
      <c r="H6" s="142"/>
      <c r="I6" s="142"/>
      <c r="J6" s="142"/>
      <c r="K6" s="142"/>
    </row>
    <row r="7" s="41" customFormat="true" ht="21" customHeight="true" spans="1:11">
      <c r="A7" s="138" t="s">
        <v>8</v>
      </c>
      <c r="B7" s="112">
        <v>4936</v>
      </c>
      <c r="C7" s="139">
        <v>4905</v>
      </c>
      <c r="D7" s="140">
        <f>(C7/B7-1)*100</f>
        <v>-0.628038897893035</v>
      </c>
      <c r="E7" s="143"/>
      <c r="F7" s="142"/>
      <c r="G7" s="130"/>
      <c r="H7" s="130"/>
      <c r="I7" s="130"/>
      <c r="J7" s="130"/>
      <c r="K7" s="130"/>
    </row>
    <row r="8" s="41" customFormat="true" ht="21" customHeight="true" spans="1:11">
      <c r="A8" s="138"/>
      <c r="B8" s="112"/>
      <c r="C8" s="139"/>
      <c r="D8" s="140"/>
      <c r="E8" s="143"/>
      <c r="F8" s="142"/>
      <c r="G8" s="130"/>
      <c r="H8" s="130"/>
      <c r="I8" s="130"/>
      <c r="J8" s="130"/>
      <c r="K8" s="130"/>
    </row>
    <row r="9" s="41" customFormat="true" ht="21" customHeight="true" spans="1:11">
      <c r="A9" s="138" t="s">
        <v>9</v>
      </c>
      <c r="B9" s="112">
        <v>1301</v>
      </c>
      <c r="C9" s="112">
        <v>1491</v>
      </c>
      <c r="D9" s="140">
        <f>(C9/B9-1)*100</f>
        <v>14.6041506533436</v>
      </c>
      <c r="E9" s="143"/>
      <c r="F9" s="142"/>
      <c r="G9" s="130"/>
      <c r="H9" s="130"/>
      <c r="I9" s="130"/>
      <c r="J9" s="130"/>
      <c r="K9" s="130"/>
    </row>
    <row r="10" s="41" customFormat="true" ht="21" customHeight="true" spans="1:11">
      <c r="A10" s="138" t="s">
        <v>10</v>
      </c>
      <c r="B10" s="112"/>
      <c r="C10" s="112"/>
      <c r="D10" s="140"/>
      <c r="E10" s="143"/>
      <c r="F10" s="142"/>
      <c r="G10" s="142"/>
      <c r="H10" s="142"/>
      <c r="I10" s="142"/>
      <c r="J10" s="130"/>
      <c r="K10" s="130"/>
    </row>
    <row r="11" s="41" customFormat="true" ht="21" customHeight="true" spans="1:11">
      <c r="A11" s="138" t="s">
        <v>11</v>
      </c>
      <c r="B11" s="112">
        <v>398</v>
      </c>
      <c r="C11" s="112">
        <v>409</v>
      </c>
      <c r="D11" s="140">
        <f>(C11/B11-1)*100</f>
        <v>2.76381909547738</v>
      </c>
      <c r="E11" s="144"/>
      <c r="F11" s="130"/>
      <c r="G11" s="142"/>
      <c r="H11" s="130"/>
      <c r="I11" s="130"/>
      <c r="J11" s="130"/>
      <c r="K11" s="130"/>
    </row>
    <row r="12" s="41" customFormat="true" ht="21" customHeight="true" spans="1:11">
      <c r="A12" s="138" t="s">
        <v>12</v>
      </c>
      <c r="B12" s="112"/>
      <c r="C12" s="112"/>
      <c r="D12" s="140"/>
      <c r="E12" s="130"/>
      <c r="F12" s="130"/>
      <c r="G12" s="130"/>
      <c r="H12" s="130"/>
      <c r="I12" s="130"/>
      <c r="J12" s="130"/>
      <c r="K12" s="130"/>
    </row>
    <row r="13" s="41" customFormat="true" ht="21" customHeight="true" spans="1:11">
      <c r="A13" s="138" t="s">
        <v>13</v>
      </c>
      <c r="B13" s="112"/>
      <c r="C13" s="112"/>
      <c r="D13" s="140"/>
      <c r="E13" s="144"/>
      <c r="F13" s="130"/>
      <c r="G13" s="130"/>
      <c r="H13" s="130"/>
      <c r="I13" s="130"/>
      <c r="J13" s="130"/>
      <c r="K13" s="130"/>
    </row>
    <row r="14" s="41" customFormat="true" ht="21" customHeight="true" spans="1:11">
      <c r="A14" s="138" t="s">
        <v>14</v>
      </c>
      <c r="B14" s="112"/>
      <c r="C14" s="112"/>
      <c r="D14" s="140"/>
      <c r="E14" s="144"/>
      <c r="F14" s="130"/>
      <c r="G14" s="130"/>
      <c r="H14" s="130"/>
      <c r="I14" s="130"/>
      <c r="J14" s="130"/>
      <c r="K14" s="130"/>
    </row>
    <row r="15" s="41" customFormat="true" ht="21" customHeight="true" spans="1:11">
      <c r="A15" s="138" t="s">
        <v>15</v>
      </c>
      <c r="B15" s="112">
        <v>803</v>
      </c>
      <c r="C15" s="112">
        <v>894</v>
      </c>
      <c r="D15" s="140">
        <f>(C15/B15-1)*100</f>
        <v>11.332503113325</v>
      </c>
      <c r="E15" s="144"/>
      <c r="F15" s="130"/>
      <c r="G15" s="130"/>
      <c r="H15" s="130"/>
      <c r="I15" s="130"/>
      <c r="J15" s="130"/>
      <c r="K15" s="130"/>
    </row>
    <row r="16" s="41" customFormat="true" ht="21" customHeight="true" spans="1:11">
      <c r="A16" s="138" t="s">
        <v>16</v>
      </c>
      <c r="B16" s="112"/>
      <c r="C16" s="112"/>
      <c r="D16" s="140"/>
      <c r="E16" s="144"/>
      <c r="F16" s="130"/>
      <c r="G16" s="130"/>
      <c r="H16" s="130"/>
      <c r="I16" s="130"/>
      <c r="J16" s="130"/>
      <c r="K16" s="130"/>
    </row>
    <row r="17" s="41" customFormat="true" ht="21" customHeight="true" spans="1:11">
      <c r="A17" s="138" t="s">
        <v>17</v>
      </c>
      <c r="B17" s="112"/>
      <c r="C17" s="112"/>
      <c r="D17" s="140"/>
      <c r="E17" s="144"/>
      <c r="F17" s="130"/>
      <c r="G17" s="130"/>
      <c r="H17" s="130"/>
      <c r="I17" s="130"/>
      <c r="J17" s="130"/>
      <c r="K17" s="130"/>
    </row>
    <row r="18" s="41" customFormat="true" ht="21" customHeight="true" spans="1:11">
      <c r="A18" s="138" t="s">
        <v>18</v>
      </c>
      <c r="B18" s="112">
        <v>3809</v>
      </c>
      <c r="C18" s="112">
        <v>4050</v>
      </c>
      <c r="D18" s="140">
        <f>(C18/B18-1)*100</f>
        <v>6.32711997899711</v>
      </c>
      <c r="E18" s="144"/>
      <c r="F18" s="130"/>
      <c r="G18" s="130"/>
      <c r="H18" s="130"/>
      <c r="I18" s="130"/>
      <c r="J18" s="130"/>
      <c r="K18" s="130"/>
    </row>
    <row r="19" s="41" customFormat="true" ht="21" customHeight="true" spans="1:11">
      <c r="A19" s="138" t="s">
        <v>19</v>
      </c>
      <c r="B19" s="112">
        <v>1204</v>
      </c>
      <c r="C19" s="112">
        <v>-60</v>
      </c>
      <c r="D19" s="140">
        <f>(C19/B19-1)*100</f>
        <v>-104.983388704319</v>
      </c>
      <c r="E19" s="144"/>
      <c r="F19" s="130"/>
      <c r="G19" s="130"/>
      <c r="H19" s="130"/>
      <c r="I19" s="130"/>
      <c r="J19" s="130"/>
      <c r="K19" s="130"/>
    </row>
    <row r="20" s="41" customFormat="true" ht="21" customHeight="true" spans="1:11">
      <c r="A20" s="138" t="s">
        <v>20</v>
      </c>
      <c r="B20" s="112"/>
      <c r="C20" s="112"/>
      <c r="D20" s="140"/>
      <c r="E20" s="144"/>
      <c r="F20" s="130"/>
      <c r="G20" s="130"/>
      <c r="H20" s="130"/>
      <c r="I20" s="130"/>
      <c r="J20" s="130"/>
      <c r="K20" s="130"/>
    </row>
    <row r="21" s="41" customFormat="true" ht="21" customHeight="true" spans="1:11">
      <c r="A21" s="138" t="s">
        <v>21</v>
      </c>
      <c r="B21" s="112"/>
      <c r="C21" s="112"/>
      <c r="D21" s="140"/>
      <c r="E21" s="130"/>
      <c r="F21" s="130"/>
      <c r="G21" s="130"/>
      <c r="H21" s="130"/>
      <c r="I21" s="130"/>
      <c r="J21" s="130"/>
      <c r="K21" s="130"/>
    </row>
    <row r="22" s="41" customFormat="true" ht="21" customHeight="true" spans="1:11">
      <c r="A22" s="138" t="s">
        <v>22</v>
      </c>
      <c r="B22" s="112">
        <v>43</v>
      </c>
      <c r="C22" s="112">
        <v>38</v>
      </c>
      <c r="D22" s="140">
        <f t="shared" ref="D22:D27" si="0">(C22/B22-1)*100</f>
        <v>-11.6279069767442</v>
      </c>
      <c r="E22" s="144"/>
      <c r="F22" s="130"/>
      <c r="G22" s="130"/>
      <c r="H22" s="130"/>
      <c r="I22" s="130"/>
      <c r="J22" s="130"/>
      <c r="K22" s="130"/>
    </row>
    <row r="23" s="41" customFormat="true" ht="21" customHeight="true" spans="1:11">
      <c r="A23" s="138" t="s">
        <v>23</v>
      </c>
      <c r="B23" s="112">
        <v>2</v>
      </c>
      <c r="C23" s="112"/>
      <c r="D23" s="140">
        <f t="shared" si="0"/>
        <v>-100</v>
      </c>
      <c r="E23" s="144"/>
      <c r="F23" s="130"/>
      <c r="G23" s="130"/>
      <c r="H23" s="130"/>
      <c r="I23" s="130"/>
      <c r="J23" s="130"/>
      <c r="K23" s="130"/>
    </row>
    <row r="24" s="43" customFormat="true" ht="21" customHeight="true" spans="1:11">
      <c r="A24" s="135" t="s">
        <v>24</v>
      </c>
      <c r="B24" s="136">
        <v>6195</v>
      </c>
      <c r="C24" s="136">
        <f>SUM(C25:C32)</f>
        <v>7965</v>
      </c>
      <c r="D24" s="137">
        <f t="shared" si="0"/>
        <v>28.5714285714286</v>
      </c>
      <c r="E24" s="144"/>
      <c r="F24" s="130"/>
      <c r="G24" s="130"/>
      <c r="H24" s="130"/>
      <c r="I24" s="130"/>
      <c r="J24" s="142"/>
      <c r="K24" s="142"/>
    </row>
    <row r="25" s="41" customFormat="true" ht="21.75" customHeight="true" spans="1:11">
      <c r="A25" s="138" t="s">
        <v>25</v>
      </c>
      <c r="B25" s="112">
        <v>931</v>
      </c>
      <c r="C25" s="139">
        <v>1002</v>
      </c>
      <c r="D25" s="140">
        <f t="shared" si="0"/>
        <v>7.62620837808807</v>
      </c>
      <c r="E25" s="144"/>
      <c r="F25" s="130"/>
      <c r="G25" s="130"/>
      <c r="H25" s="130"/>
      <c r="I25" s="130"/>
      <c r="J25" s="130"/>
      <c r="K25" s="130"/>
    </row>
    <row r="26" s="41" customFormat="true" ht="21.75" customHeight="true" spans="1:11">
      <c r="A26" s="138" t="s">
        <v>26</v>
      </c>
      <c r="B26" s="112">
        <v>835</v>
      </c>
      <c r="C26" s="139">
        <v>1580</v>
      </c>
      <c r="D26" s="140">
        <f t="shared" si="0"/>
        <v>89.2215568862275</v>
      </c>
      <c r="E26" s="144"/>
      <c r="F26" s="130"/>
      <c r="G26" s="130"/>
      <c r="H26" s="130"/>
      <c r="I26" s="130"/>
      <c r="J26" s="130"/>
      <c r="K26" s="130"/>
    </row>
    <row r="27" s="41" customFormat="true" ht="21.75" customHeight="true" spans="1:11">
      <c r="A27" s="138" t="s">
        <v>27</v>
      </c>
      <c r="B27" s="112">
        <v>634</v>
      </c>
      <c r="C27" s="139">
        <v>384</v>
      </c>
      <c r="D27" s="140">
        <f t="shared" si="0"/>
        <v>-39.4321766561514</v>
      </c>
      <c r="E27" s="144"/>
      <c r="F27" s="130"/>
      <c r="G27" s="130"/>
      <c r="H27" s="130"/>
      <c r="I27" s="130"/>
      <c r="J27" s="130"/>
      <c r="K27" s="130"/>
    </row>
    <row r="28" s="41" customFormat="true" ht="21.75" customHeight="true" spans="1:11">
      <c r="A28" s="138" t="s">
        <v>28</v>
      </c>
      <c r="B28" s="112"/>
      <c r="C28" s="139"/>
      <c r="D28" s="140"/>
      <c r="E28" s="144"/>
      <c r="F28" s="130"/>
      <c r="G28" s="130"/>
      <c r="H28" s="130"/>
      <c r="I28" s="130"/>
      <c r="J28" s="130"/>
      <c r="K28" s="130"/>
    </row>
    <row r="29" s="41" customFormat="true" ht="21.75" customHeight="true" spans="1:11">
      <c r="A29" s="138" t="s">
        <v>29</v>
      </c>
      <c r="B29" s="112">
        <v>3766</v>
      </c>
      <c r="C29" s="112">
        <v>4999</v>
      </c>
      <c r="D29" s="140">
        <f>(C29/B29-1)*100</f>
        <v>32.7403080191184</v>
      </c>
      <c r="E29" s="144"/>
      <c r="F29" s="130"/>
      <c r="G29" s="130"/>
      <c r="H29" s="130"/>
      <c r="I29" s="130"/>
      <c r="J29" s="130"/>
      <c r="K29" s="130"/>
    </row>
    <row r="30" s="41" customFormat="true" ht="21.75" customHeight="true" spans="1:11">
      <c r="A30" s="138" t="s">
        <v>30</v>
      </c>
      <c r="B30" s="112"/>
      <c r="C30" s="139"/>
      <c r="D30" s="140"/>
      <c r="E30" s="144"/>
      <c r="F30" s="130"/>
      <c r="G30" s="130"/>
      <c r="H30" s="130"/>
      <c r="I30" s="130"/>
      <c r="J30" s="130"/>
      <c r="K30" s="130"/>
    </row>
    <row r="31" s="41" customFormat="true" ht="21.75" customHeight="true" spans="1:11">
      <c r="A31" s="138" t="s">
        <v>31</v>
      </c>
      <c r="B31" s="112"/>
      <c r="C31" s="139"/>
      <c r="D31" s="140"/>
      <c r="E31" s="144"/>
      <c r="F31" s="130"/>
      <c r="G31" s="130"/>
      <c r="H31" s="130"/>
      <c r="I31" s="130"/>
      <c r="J31" s="130"/>
      <c r="K31" s="130"/>
    </row>
    <row r="32" s="41" customFormat="true" ht="21.75" customHeight="true" spans="1:11">
      <c r="A32" s="138" t="s">
        <v>32</v>
      </c>
      <c r="B32" s="112">
        <v>29</v>
      </c>
      <c r="C32" s="139"/>
      <c r="D32" s="140">
        <f>(C32/B32-1)*100</f>
        <v>-100</v>
      </c>
      <c r="E32" s="144"/>
      <c r="F32" s="130"/>
      <c r="G32" s="130"/>
      <c r="H32" s="130"/>
      <c r="I32" s="130"/>
      <c r="J32" s="130"/>
      <c r="K32" s="130"/>
    </row>
    <row r="33" s="43" customFormat="true" ht="21.75" customHeight="true" spans="1:11">
      <c r="A33" s="30" t="s">
        <v>33</v>
      </c>
      <c r="B33" s="136">
        <v>18691</v>
      </c>
      <c r="C33" s="136">
        <f>SUM(C6,C24)</f>
        <v>19692</v>
      </c>
      <c r="D33" s="137">
        <f>(C33/B33-1)*100</f>
        <v>5.35551869883901</v>
      </c>
      <c r="E33" s="142"/>
      <c r="F33" s="142"/>
      <c r="G33" s="142"/>
      <c r="H33" s="142"/>
      <c r="I33" s="142"/>
      <c r="J33" s="142"/>
      <c r="K33" s="142"/>
    </row>
    <row r="34" s="41" customFormat="true" spans="5:11">
      <c r="E34" s="130"/>
      <c r="F34" s="130"/>
      <c r="G34" s="130"/>
      <c r="H34" s="130"/>
      <c r="I34" s="130"/>
      <c r="J34" s="130"/>
      <c r="K34" s="130"/>
    </row>
    <row r="35" spans="5:6">
      <c r="E35" s="145"/>
      <c r="F35" s="142"/>
    </row>
    <row r="36" spans="5:6">
      <c r="E36" s="145"/>
      <c r="F36" s="142"/>
    </row>
  </sheetData>
  <mergeCells count="5">
    <mergeCell ref="A4:A5"/>
    <mergeCell ref="B4:B5"/>
    <mergeCell ref="C4:C5"/>
    <mergeCell ref="D4:D5"/>
    <mergeCell ref="A2:D3"/>
  </mergeCells>
  <printOptions horizontalCentered="true"/>
  <pageMargins left="0" right="0" top="0.511805555555556" bottom="0.468055555555556" header="0.460416666666667" footer="0.511805555555556"/>
  <pageSetup paperSize="9" orientation="portrait" useFirstPageNumber="true" horizontalDpi="600" verticalDpi="600"/>
  <headerFooter alignWithMargins="0" scaleWithDoc="0">
    <oddFooter>&amp;C&amp;"Arial"&amp;10第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9"/>
  <sheetViews>
    <sheetView showGridLines="0" showZeros="0" zoomScale="115" zoomScaleNormal="115" workbookViewId="0">
      <pane xSplit="1" ySplit="4" topLeftCell="B17" activePane="bottomRight" state="frozen"/>
      <selection/>
      <selection pane="topRight"/>
      <selection pane="bottomLeft"/>
      <selection pane="bottomRight" activeCell="A2" sqref="A2:D3"/>
    </sheetView>
  </sheetViews>
  <sheetFormatPr defaultColWidth="7.875" defaultRowHeight="15.75" outlineLevelCol="3"/>
  <cols>
    <col min="1" max="1" width="31.3333333333333" style="41" customWidth="true"/>
    <col min="2" max="3" width="11.625" style="41" customWidth="true"/>
    <col min="4" max="4" width="14.125" style="41" customWidth="true"/>
    <col min="5" max="221" width="7.875" style="41"/>
    <col min="222" max="16384" width="7.875" style="1"/>
  </cols>
  <sheetData>
    <row r="1" ht="18" customHeight="true" spans="1:1">
      <c r="A1" s="42" t="s">
        <v>34</v>
      </c>
    </row>
    <row r="2" s="42" customFormat="true" ht="32.25" customHeight="true" spans="1:4">
      <c r="A2" s="106" t="s">
        <v>35</v>
      </c>
      <c r="B2" s="106"/>
      <c r="C2" s="106"/>
      <c r="D2" s="106"/>
    </row>
    <row r="3" ht="24.75" customHeight="true" spans="1:4">
      <c r="A3" s="106"/>
      <c r="B3" s="106"/>
      <c r="C3" s="106"/>
      <c r="D3" s="106"/>
    </row>
    <row r="4" s="122" customFormat="true" ht="53.25" customHeight="true" spans="1:4">
      <c r="A4" s="124" t="s">
        <v>3</v>
      </c>
      <c r="B4" s="30" t="s">
        <v>4</v>
      </c>
      <c r="C4" s="30" t="s">
        <v>5</v>
      </c>
      <c r="D4" s="124" t="s">
        <v>6</v>
      </c>
    </row>
    <row r="5" s="43" customFormat="true" ht="22" customHeight="true" spans="1:4">
      <c r="A5" s="98" t="s">
        <v>36</v>
      </c>
      <c r="B5" s="125">
        <v>30564</v>
      </c>
      <c r="C5" s="126">
        <v>32276</v>
      </c>
      <c r="D5" s="127">
        <f>(C5/B5-1)*100</f>
        <v>5.60136107839289</v>
      </c>
    </row>
    <row r="6" s="123" customFormat="true" ht="22" customHeight="true" spans="1:4">
      <c r="A6" s="98" t="s">
        <v>37</v>
      </c>
      <c r="B6" s="125">
        <v>0</v>
      </c>
      <c r="C6" s="126">
        <v>0</v>
      </c>
      <c r="D6" s="127"/>
    </row>
    <row r="7" ht="22" customHeight="true" spans="1:4">
      <c r="A7" s="98" t="s">
        <v>38</v>
      </c>
      <c r="B7" s="125">
        <v>68</v>
      </c>
      <c r="C7" s="126">
        <v>49</v>
      </c>
      <c r="D7" s="127">
        <f>(C7/B7-1)*100</f>
        <v>-27.9411764705882</v>
      </c>
    </row>
    <row r="8" ht="22" customHeight="true" spans="1:4">
      <c r="A8" s="98" t="s">
        <v>39</v>
      </c>
      <c r="B8" s="125">
        <v>4528</v>
      </c>
      <c r="C8" s="126">
        <v>4154</v>
      </c>
      <c r="D8" s="127">
        <f t="shared" ref="D8:D29" si="0">(C8/B8-1)*100</f>
        <v>-8.25971731448764</v>
      </c>
    </row>
    <row r="9" ht="22" customHeight="true" spans="1:4">
      <c r="A9" s="98" t="s">
        <v>40</v>
      </c>
      <c r="B9" s="125">
        <v>102670</v>
      </c>
      <c r="C9" s="126">
        <v>105778</v>
      </c>
      <c r="D9" s="127">
        <f t="shared" si="0"/>
        <v>3.02717444238823</v>
      </c>
    </row>
    <row r="10" ht="22" customHeight="true" spans="1:4">
      <c r="A10" s="98" t="s">
        <v>41</v>
      </c>
      <c r="B10" s="125">
        <v>2048</v>
      </c>
      <c r="C10" s="126">
        <v>1174</v>
      </c>
      <c r="D10" s="127">
        <f t="shared" si="0"/>
        <v>-42.67578125</v>
      </c>
    </row>
    <row r="11" ht="22" customHeight="true" spans="1:4">
      <c r="A11" s="98" t="s">
        <v>42</v>
      </c>
      <c r="B11" s="125">
        <v>5259</v>
      </c>
      <c r="C11" s="126">
        <v>3668</v>
      </c>
      <c r="D11" s="127">
        <f t="shared" si="0"/>
        <v>-30.2528997908348</v>
      </c>
    </row>
    <row r="12" ht="22" customHeight="true" spans="1:4">
      <c r="A12" s="98" t="s">
        <v>43</v>
      </c>
      <c r="B12" s="125">
        <v>94511</v>
      </c>
      <c r="C12" s="126">
        <v>97827</v>
      </c>
      <c r="D12" s="127">
        <f t="shared" si="0"/>
        <v>3.50858630212356</v>
      </c>
    </row>
    <row r="13" ht="22" customHeight="true" spans="1:4">
      <c r="A13" s="98" t="s">
        <v>44</v>
      </c>
      <c r="B13" s="125">
        <v>37603</v>
      </c>
      <c r="C13" s="126">
        <v>28116</v>
      </c>
      <c r="D13" s="127">
        <f t="shared" si="0"/>
        <v>-25.2293699970747</v>
      </c>
    </row>
    <row r="14" ht="22" customHeight="true" spans="1:4">
      <c r="A14" s="98" t="s">
        <v>45</v>
      </c>
      <c r="B14" s="125">
        <v>17879</v>
      </c>
      <c r="C14" s="126">
        <v>15713</v>
      </c>
      <c r="D14" s="127">
        <f t="shared" si="0"/>
        <v>-12.1147715196599</v>
      </c>
    </row>
    <row r="15" ht="22" customHeight="true" spans="1:4">
      <c r="A15" s="98" t="s">
        <v>46</v>
      </c>
      <c r="B15" s="125">
        <v>35338</v>
      </c>
      <c r="C15" s="126">
        <v>28628</v>
      </c>
      <c r="D15" s="127">
        <f t="shared" si="0"/>
        <v>-18.988058180995</v>
      </c>
    </row>
    <row r="16" ht="22" customHeight="true" spans="1:4">
      <c r="A16" s="98" t="s">
        <v>47</v>
      </c>
      <c r="B16" s="125">
        <v>158758</v>
      </c>
      <c r="C16" s="126">
        <v>175713</v>
      </c>
      <c r="D16" s="127">
        <f t="shared" si="0"/>
        <v>10.679776767155</v>
      </c>
    </row>
    <row r="17" ht="22" customHeight="true" spans="1:4">
      <c r="A17" s="98" t="s">
        <v>48</v>
      </c>
      <c r="B17" s="125">
        <v>8443</v>
      </c>
      <c r="C17" s="126">
        <v>18897</v>
      </c>
      <c r="D17" s="127">
        <f t="shared" si="0"/>
        <v>123.818547909511</v>
      </c>
    </row>
    <row r="18" ht="22" customHeight="true" spans="1:4">
      <c r="A18" s="77" t="s">
        <v>49</v>
      </c>
      <c r="B18" s="125">
        <v>924</v>
      </c>
      <c r="C18" s="126">
        <v>1165</v>
      </c>
      <c r="D18" s="127">
        <f t="shared" si="0"/>
        <v>26.0822510822511</v>
      </c>
    </row>
    <row r="19" ht="22" customHeight="true" spans="1:4">
      <c r="A19" s="77" t="s">
        <v>50</v>
      </c>
      <c r="B19" s="125">
        <v>1528</v>
      </c>
      <c r="C19" s="126">
        <v>1923</v>
      </c>
      <c r="D19" s="127">
        <f t="shared" si="0"/>
        <v>25.8507853403141</v>
      </c>
    </row>
    <row r="20" ht="22" customHeight="true" spans="1:4">
      <c r="A20" s="128" t="s">
        <v>51</v>
      </c>
      <c r="B20" s="125">
        <v>86</v>
      </c>
      <c r="C20" s="126">
        <v>97</v>
      </c>
      <c r="D20" s="127">
        <f t="shared" si="0"/>
        <v>12.7906976744186</v>
      </c>
    </row>
    <row r="21" ht="22" customHeight="true" spans="1:4">
      <c r="A21" s="128" t="s">
        <v>52</v>
      </c>
      <c r="B21" s="112">
        <v>0</v>
      </c>
      <c r="C21" s="126">
        <v>0</v>
      </c>
      <c r="D21" s="127"/>
    </row>
    <row r="22" ht="22" customHeight="true" spans="1:4">
      <c r="A22" s="77" t="s">
        <v>53</v>
      </c>
      <c r="B22" s="125">
        <v>1967</v>
      </c>
      <c r="C22" s="126">
        <v>22032</v>
      </c>
      <c r="D22" s="127">
        <f t="shared" si="0"/>
        <v>1020.0813421454</v>
      </c>
    </row>
    <row r="23" ht="22" customHeight="true" spans="1:4">
      <c r="A23" s="77" t="s">
        <v>54</v>
      </c>
      <c r="B23" s="125">
        <v>21359</v>
      </c>
      <c r="C23" s="126">
        <v>24993</v>
      </c>
      <c r="D23" s="127">
        <f t="shared" si="0"/>
        <v>17.013905145372</v>
      </c>
    </row>
    <row r="24" ht="22" customHeight="true" spans="1:4">
      <c r="A24" s="77" t="s">
        <v>55</v>
      </c>
      <c r="B24" s="125">
        <v>-13</v>
      </c>
      <c r="C24" s="126">
        <v>1209</v>
      </c>
      <c r="D24" s="127">
        <f t="shared" si="0"/>
        <v>-9400</v>
      </c>
    </row>
    <row r="25" ht="22" customHeight="true" spans="1:4">
      <c r="A25" s="77" t="s">
        <v>56</v>
      </c>
      <c r="B25" s="125">
        <v>2818</v>
      </c>
      <c r="C25" s="126">
        <v>4856</v>
      </c>
      <c r="D25" s="127">
        <f t="shared" si="0"/>
        <v>72.3207948899929</v>
      </c>
    </row>
    <row r="26" ht="22" customHeight="true" spans="1:4">
      <c r="A26" s="128" t="s">
        <v>57</v>
      </c>
      <c r="C26" s="126">
        <v>0</v>
      </c>
      <c r="D26" s="127"/>
    </row>
    <row r="27" ht="22" customHeight="true" spans="1:4">
      <c r="A27" s="98" t="s">
        <v>58</v>
      </c>
      <c r="B27" s="125">
        <v>10</v>
      </c>
      <c r="C27" s="129">
        <v>212</v>
      </c>
      <c r="D27" s="127">
        <f>(C27/B27-1)*100</f>
        <v>2020</v>
      </c>
    </row>
    <row r="28" s="1" customFormat="true" ht="22" customHeight="true" spans="1:4">
      <c r="A28" s="98" t="s">
        <v>59</v>
      </c>
      <c r="B28" s="125">
        <v>8503</v>
      </c>
      <c r="C28" s="129">
        <v>9222</v>
      </c>
      <c r="D28" s="127">
        <f t="shared" si="0"/>
        <v>8.45583911560626</v>
      </c>
    </row>
    <row r="29" s="43" customFormat="true" ht="26" customHeight="true" spans="1:4">
      <c r="A29" s="30" t="s">
        <v>60</v>
      </c>
      <c r="B29" s="76">
        <f>SUM(B5:B28)</f>
        <v>534851</v>
      </c>
      <c r="C29" s="76">
        <f>SUM(C5:C28)</f>
        <v>577702</v>
      </c>
      <c r="D29" s="127">
        <f t="shared" si="0"/>
        <v>8.01176402399921</v>
      </c>
    </row>
  </sheetData>
  <mergeCells count="1">
    <mergeCell ref="A2:D3"/>
  </mergeCells>
  <printOptions horizontalCentered="true"/>
  <pageMargins left="0" right="0" top="0.389583333333333" bottom="0.389583333333333" header="0.239583333333333" footer="0.468055555555556"/>
  <pageSetup paperSize="9" firstPageNumber="2" orientation="portrait" useFirstPageNumber="true" horizontalDpi="600" verticalDpi="600"/>
  <headerFooter alignWithMargins="0" scaleWithDoc="0">
    <oddFooter>&amp;C&amp;"Arial"&amp;10第 &amp;P 页</oddFooter>
  </headerFooter>
  <ignoredErrors>
    <ignoredError sqref="B29" emptyCellReference="true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19"/>
  <sheetViews>
    <sheetView showGridLines="0" showZeros="0" zoomScale="90" zoomScaleNormal="90" workbookViewId="0">
      <pane xSplit="1" ySplit="5" topLeftCell="B28" activePane="bottomRight" state="frozen"/>
      <selection/>
      <selection pane="topRight"/>
      <selection pane="bottomLeft"/>
      <selection pane="bottomRight" activeCell="A28" sqref="A28"/>
    </sheetView>
  </sheetViews>
  <sheetFormatPr defaultColWidth="7.875" defaultRowHeight="15.75" outlineLevelCol="7"/>
  <cols>
    <col min="1" max="1" width="48.4666666666667" style="41" customWidth="true"/>
    <col min="2" max="3" width="11.625" style="41" customWidth="true"/>
    <col min="4" max="4" width="13.1666666666667" style="41" customWidth="true"/>
    <col min="5" max="5" width="36.8333333333333" style="41" customWidth="true"/>
    <col min="6" max="8" width="11.625" style="41" customWidth="true"/>
    <col min="9" max="9" width="7.875" style="41"/>
    <col min="10" max="10" width="30.45" style="41" customWidth="true"/>
    <col min="11" max="16384" width="7.875" style="41"/>
  </cols>
  <sheetData>
    <row r="1" s="41" customFormat="true" ht="33" customHeight="true" spans="1:1">
      <c r="A1" s="42" t="s">
        <v>61</v>
      </c>
    </row>
    <row r="2" s="42" customFormat="true" ht="23.1" customHeight="true" spans="1:8">
      <c r="A2" s="106" t="s">
        <v>62</v>
      </c>
      <c r="B2" s="106"/>
      <c r="C2" s="106"/>
      <c r="D2" s="106"/>
      <c r="E2" s="106"/>
      <c r="F2" s="115"/>
      <c r="G2" s="115"/>
      <c r="H2" s="115"/>
    </row>
    <row r="3" s="41" customFormat="true" ht="23.25" customHeight="true" spans="1:1">
      <c r="A3" s="42"/>
    </row>
    <row r="4" s="105" customFormat="true" ht="28.5" customHeight="true" spans="1:8">
      <c r="A4" s="30" t="s">
        <v>63</v>
      </c>
      <c r="B4" s="30"/>
      <c r="C4" s="30"/>
      <c r="D4" s="30"/>
      <c r="E4" s="30" t="s">
        <v>64</v>
      </c>
      <c r="F4" s="30"/>
      <c r="G4" s="30"/>
      <c r="H4" s="30"/>
    </row>
    <row r="5" s="105" customFormat="true" ht="42" customHeight="true" spans="1:8">
      <c r="A5" s="30" t="s">
        <v>65</v>
      </c>
      <c r="B5" s="30" t="s">
        <v>4</v>
      </c>
      <c r="C5" s="30" t="s">
        <v>5</v>
      </c>
      <c r="D5" s="30" t="s">
        <v>6</v>
      </c>
      <c r="E5" s="30" t="s">
        <v>65</v>
      </c>
      <c r="F5" s="30" t="s">
        <v>4</v>
      </c>
      <c r="G5" s="30" t="s">
        <v>5</v>
      </c>
      <c r="H5" s="30" t="s">
        <v>6</v>
      </c>
    </row>
    <row r="6" s="43" customFormat="true" ht="28.5" customHeight="true" spans="1:8">
      <c r="A6" s="46" t="s">
        <v>66</v>
      </c>
      <c r="B6" s="46">
        <v>18691</v>
      </c>
      <c r="C6" s="107">
        <v>19692</v>
      </c>
      <c r="D6" s="108">
        <f>(C6/B6-1)*100</f>
        <v>5.35551869883901</v>
      </c>
      <c r="E6" s="116" t="s">
        <v>67</v>
      </c>
      <c r="F6" s="76">
        <v>534851</v>
      </c>
      <c r="G6" s="76">
        <v>577702</v>
      </c>
      <c r="H6" s="108">
        <f t="shared" ref="H6:H8" si="0">(G6/F6-1)*100</f>
        <v>8.01176402399921</v>
      </c>
    </row>
    <row r="7" s="43" customFormat="true" ht="28.5" customHeight="true" spans="1:8">
      <c r="A7" s="109" t="s">
        <v>68</v>
      </c>
      <c r="B7" s="107">
        <f>B8+B54+B56+B57</f>
        <v>599463</v>
      </c>
      <c r="C7" s="107">
        <f>C8+C54+C56+C57</f>
        <v>621591</v>
      </c>
      <c r="D7" s="108">
        <f t="shared" ref="D7:D38" si="1">(C7/B7-1)*100</f>
        <v>3.69130371682655</v>
      </c>
      <c r="E7" s="110" t="s">
        <v>69</v>
      </c>
      <c r="F7" s="76">
        <f>F8+F54+F55+F57</f>
        <v>83303</v>
      </c>
      <c r="G7" s="76">
        <f>G8+G52+G53+G54+G55+G56+G57</f>
        <v>63581</v>
      </c>
      <c r="H7" s="108">
        <f t="shared" si="0"/>
        <v>-23.6750177064451</v>
      </c>
    </row>
    <row r="8" s="43" customFormat="true" ht="28.5" customHeight="true" spans="1:8">
      <c r="A8" s="110" t="s">
        <v>70</v>
      </c>
      <c r="B8" s="107">
        <f>B9+B16+B53</f>
        <v>521168</v>
      </c>
      <c r="C8" s="107">
        <f>C9+C16+C53</f>
        <v>502808</v>
      </c>
      <c r="D8" s="108">
        <f t="shared" si="1"/>
        <v>-3.52285635342154</v>
      </c>
      <c r="E8" s="110" t="s">
        <v>71</v>
      </c>
      <c r="F8" s="76">
        <v>68</v>
      </c>
      <c r="G8" s="76">
        <v>64</v>
      </c>
      <c r="H8" s="108">
        <f t="shared" si="0"/>
        <v>-5.88235294117647</v>
      </c>
    </row>
    <row r="9" s="43" customFormat="true" ht="28.5" customHeight="true" spans="1:8">
      <c r="A9" s="110" t="s">
        <v>72</v>
      </c>
      <c r="B9" s="107">
        <f>SUM(B10:B15)</f>
        <v>5445</v>
      </c>
      <c r="C9" s="107">
        <f>SUM(C10:C15)</f>
        <v>5446</v>
      </c>
      <c r="D9" s="108">
        <f t="shared" si="1"/>
        <v>0.0183654729109195</v>
      </c>
      <c r="E9" s="117" t="s">
        <v>73</v>
      </c>
      <c r="F9" s="76"/>
      <c r="G9" s="76"/>
      <c r="H9" s="108"/>
    </row>
    <row r="10" s="41" customFormat="true" ht="28.5" customHeight="true" spans="1:8">
      <c r="A10" s="111" t="s">
        <v>74</v>
      </c>
      <c r="B10" s="112">
        <v>329</v>
      </c>
      <c r="C10" s="113">
        <v>330</v>
      </c>
      <c r="D10" s="108">
        <f t="shared" si="1"/>
        <v>0.303951367781163</v>
      </c>
      <c r="E10" s="117" t="s">
        <v>75</v>
      </c>
      <c r="F10" s="76">
        <v>68</v>
      </c>
      <c r="G10" s="73">
        <v>64</v>
      </c>
      <c r="H10" s="118">
        <f>(G10/F10-1)*100</f>
        <v>-5.88235294117647</v>
      </c>
    </row>
    <row r="11" s="41" customFormat="true" ht="28.5" customHeight="true" spans="1:8">
      <c r="A11" s="111" t="s">
        <v>76</v>
      </c>
      <c r="B11" s="112">
        <v>154</v>
      </c>
      <c r="C11" s="113">
        <v>154</v>
      </c>
      <c r="D11" s="108">
        <f t="shared" si="1"/>
        <v>0</v>
      </c>
      <c r="E11" s="112"/>
      <c r="F11" s="76"/>
      <c r="G11" s="76"/>
      <c r="H11" s="118"/>
    </row>
    <row r="12" s="41" customFormat="true" ht="28.5" customHeight="true" spans="1:8">
      <c r="A12" s="111" t="s">
        <v>77</v>
      </c>
      <c r="B12" s="112">
        <v>433</v>
      </c>
      <c r="C12" s="113">
        <v>433</v>
      </c>
      <c r="D12" s="108">
        <f t="shared" si="1"/>
        <v>0</v>
      </c>
      <c r="E12" s="112"/>
      <c r="F12" s="76"/>
      <c r="G12" s="76"/>
      <c r="H12" s="118"/>
    </row>
    <row r="13" s="41" customFormat="true" ht="28.5" customHeight="true" spans="1:8">
      <c r="A13" s="111" t="s">
        <v>78</v>
      </c>
      <c r="B13" s="112">
        <v>0</v>
      </c>
      <c r="D13" s="108"/>
      <c r="E13" s="112"/>
      <c r="F13" s="76"/>
      <c r="G13" s="76"/>
      <c r="H13" s="118"/>
    </row>
    <row r="14" s="41" customFormat="true" ht="28.5" customHeight="true" spans="1:8">
      <c r="A14" s="111" t="s">
        <v>79</v>
      </c>
      <c r="B14" s="112">
        <v>4529</v>
      </c>
      <c r="C14" s="113">
        <v>4529</v>
      </c>
      <c r="D14" s="108">
        <f t="shared" si="1"/>
        <v>0</v>
      </c>
      <c r="E14" s="112"/>
      <c r="F14" s="76"/>
      <c r="G14" s="76"/>
      <c r="H14" s="118"/>
    </row>
    <row r="15" s="41" customFormat="true" ht="28.5" customHeight="true" spans="1:8">
      <c r="A15" s="111" t="s">
        <v>80</v>
      </c>
      <c r="B15" s="73"/>
      <c r="C15" s="73"/>
      <c r="D15" s="108"/>
      <c r="E15" s="112"/>
      <c r="F15" s="76"/>
      <c r="G15" s="76"/>
      <c r="H15" s="118"/>
    </row>
    <row r="16" s="43" customFormat="true" ht="28.5" customHeight="true" spans="1:8">
      <c r="A16" s="109" t="s">
        <v>81</v>
      </c>
      <c r="B16" s="76">
        <f>SUM(B17:B52)</f>
        <v>438371</v>
      </c>
      <c r="C16" s="76">
        <f>SUM(C17:C52)</f>
        <v>430898</v>
      </c>
      <c r="D16" s="108">
        <f t="shared" si="1"/>
        <v>-1.70472043086792</v>
      </c>
      <c r="E16" s="46"/>
      <c r="F16" s="76"/>
      <c r="G16" s="76"/>
      <c r="H16" s="118"/>
    </row>
    <row r="17" s="41" customFormat="true" ht="28.5" customHeight="true" spans="1:8">
      <c r="A17" s="111" t="s">
        <v>82</v>
      </c>
      <c r="B17" s="73">
        <v>-2088</v>
      </c>
      <c r="C17" s="73">
        <v>-1482</v>
      </c>
      <c r="D17" s="108">
        <f t="shared" si="1"/>
        <v>-29.0229885057471</v>
      </c>
      <c r="E17" s="119"/>
      <c r="F17" s="76"/>
      <c r="G17" s="76"/>
      <c r="H17" s="118"/>
    </row>
    <row r="18" s="41" customFormat="true" ht="28.5" customHeight="true" spans="1:8">
      <c r="A18" s="111" t="s">
        <v>83</v>
      </c>
      <c r="B18" s="73">
        <v>142407</v>
      </c>
      <c r="C18" s="73">
        <v>156724</v>
      </c>
      <c r="D18" s="108">
        <f t="shared" si="1"/>
        <v>10.0535788268835</v>
      </c>
      <c r="E18" s="117"/>
      <c r="F18" s="76"/>
      <c r="G18" s="76"/>
      <c r="H18" s="118"/>
    </row>
    <row r="19" s="41" customFormat="true" ht="28.5" customHeight="true" spans="1:8">
      <c r="A19" s="111" t="s">
        <v>84</v>
      </c>
      <c r="B19" s="73">
        <v>24250</v>
      </c>
      <c r="C19" s="73">
        <v>23343</v>
      </c>
      <c r="D19" s="108">
        <f t="shared" si="1"/>
        <v>-3.74020618556701</v>
      </c>
      <c r="E19" s="120"/>
      <c r="F19" s="76"/>
      <c r="G19" s="76"/>
      <c r="H19" s="118"/>
    </row>
    <row r="20" s="41" customFormat="true" ht="27" customHeight="true" spans="1:8">
      <c r="A20" s="111" t="s">
        <v>85</v>
      </c>
      <c r="B20" s="73">
        <v>9478</v>
      </c>
      <c r="C20" s="73">
        <v>5011</v>
      </c>
      <c r="D20" s="108">
        <f t="shared" si="1"/>
        <v>-47.1301962439333</v>
      </c>
      <c r="E20" s="120"/>
      <c r="F20" s="76"/>
      <c r="G20" s="76"/>
      <c r="H20" s="118"/>
    </row>
    <row r="21" s="41" customFormat="true" ht="28.5" customHeight="true" spans="1:8">
      <c r="A21" s="111" t="s">
        <v>86</v>
      </c>
      <c r="B21" s="73">
        <v>684</v>
      </c>
      <c r="C21" s="73">
        <v>1305</v>
      </c>
      <c r="D21" s="108">
        <f t="shared" si="1"/>
        <v>90.7894736842105</v>
      </c>
      <c r="E21" s="120"/>
      <c r="F21" s="76"/>
      <c r="G21" s="76"/>
      <c r="H21" s="118"/>
    </row>
    <row r="22" s="41" customFormat="true" ht="28.5" customHeight="true" spans="1:8">
      <c r="A22" s="111" t="s">
        <v>87</v>
      </c>
      <c r="B22" s="73"/>
      <c r="C22" s="73"/>
      <c r="D22" s="108"/>
      <c r="E22" s="120"/>
      <c r="F22" s="76"/>
      <c r="G22" s="76"/>
      <c r="H22" s="118"/>
    </row>
    <row r="23" s="41" customFormat="true" ht="28.5" customHeight="true" spans="1:8">
      <c r="A23" s="111" t="s">
        <v>88</v>
      </c>
      <c r="B23" s="73"/>
      <c r="C23" s="73">
        <v>1208</v>
      </c>
      <c r="D23" s="108"/>
      <c r="E23" s="120"/>
      <c r="F23" s="76"/>
      <c r="G23" s="76"/>
      <c r="H23" s="118"/>
    </row>
    <row r="24" s="41" customFormat="true" ht="28.5" customHeight="true" spans="1:8">
      <c r="A24" s="111" t="s">
        <v>89</v>
      </c>
      <c r="B24" s="73">
        <v>22287</v>
      </c>
      <c r="C24" s="73">
        <v>22414</v>
      </c>
      <c r="D24" s="108">
        <f t="shared" si="1"/>
        <v>0.569838919549515</v>
      </c>
      <c r="E24" s="120"/>
      <c r="F24" s="76"/>
      <c r="G24" s="76"/>
      <c r="H24" s="118"/>
    </row>
    <row r="25" s="41" customFormat="true" ht="28.5" customHeight="true" spans="1:8">
      <c r="A25" s="111" t="s">
        <v>90</v>
      </c>
      <c r="B25" s="73">
        <v>19525</v>
      </c>
      <c r="C25" s="73">
        <v>18703</v>
      </c>
      <c r="D25" s="108">
        <f t="shared" si="1"/>
        <v>-4.20998719590269</v>
      </c>
      <c r="E25" s="120"/>
      <c r="F25" s="76"/>
      <c r="G25" s="76"/>
      <c r="H25" s="118"/>
    </row>
    <row r="26" s="41" customFormat="true" ht="28.5" customHeight="true" spans="1:8">
      <c r="A26" s="111" t="s">
        <v>91</v>
      </c>
      <c r="B26" s="73">
        <v>2375</v>
      </c>
      <c r="C26" s="73">
        <v>2472</v>
      </c>
      <c r="D26" s="108">
        <f t="shared" si="1"/>
        <v>4.08421052631578</v>
      </c>
      <c r="E26" s="120"/>
      <c r="F26" s="76"/>
      <c r="G26" s="76"/>
      <c r="H26" s="118"/>
    </row>
    <row r="27" s="41" customFormat="true" ht="28.5" customHeight="true" spans="1:8">
      <c r="A27" s="111" t="s">
        <v>92</v>
      </c>
      <c r="B27" s="73"/>
      <c r="C27" s="73"/>
      <c r="D27" s="108"/>
      <c r="E27" s="120"/>
      <c r="F27" s="76"/>
      <c r="G27" s="76"/>
      <c r="H27" s="118"/>
    </row>
    <row r="28" s="41" customFormat="true" ht="36" customHeight="true" spans="1:8">
      <c r="A28" s="111" t="s">
        <v>93</v>
      </c>
      <c r="B28" s="73">
        <v>52886</v>
      </c>
      <c r="C28" s="73">
        <v>51640</v>
      </c>
      <c r="D28" s="108">
        <f t="shared" si="1"/>
        <v>-2.35601104261998</v>
      </c>
      <c r="E28" s="120"/>
      <c r="F28" s="76"/>
      <c r="G28" s="76"/>
      <c r="H28" s="118"/>
    </row>
    <row r="29" s="41" customFormat="true" ht="40" customHeight="true" spans="1:8">
      <c r="A29" s="111" t="s">
        <v>94</v>
      </c>
      <c r="B29" s="73"/>
      <c r="C29" s="73"/>
      <c r="D29" s="108"/>
      <c r="E29" s="120"/>
      <c r="F29" s="76"/>
      <c r="G29" s="76"/>
      <c r="H29" s="118"/>
    </row>
    <row r="30" s="41" customFormat="true" ht="33" customHeight="true" spans="1:8">
      <c r="A30" s="111" t="s">
        <v>95</v>
      </c>
      <c r="B30" s="73"/>
      <c r="C30" s="73"/>
      <c r="D30" s="108"/>
      <c r="E30" s="121"/>
      <c r="F30" s="76"/>
      <c r="G30" s="76"/>
      <c r="H30" s="118"/>
    </row>
    <row r="31" s="41" customFormat="true" ht="28.5" customHeight="true" spans="1:8">
      <c r="A31" s="111" t="s">
        <v>96</v>
      </c>
      <c r="B31" s="73">
        <v>860</v>
      </c>
      <c r="C31" s="73">
        <v>375</v>
      </c>
      <c r="D31" s="108">
        <f t="shared" si="1"/>
        <v>-56.3953488372093</v>
      </c>
      <c r="E31" s="120"/>
      <c r="F31" s="73"/>
      <c r="G31" s="73"/>
      <c r="H31" s="118"/>
    </row>
    <row r="32" s="41" customFormat="true" ht="28.5" customHeight="true" spans="1:8">
      <c r="A32" s="111" t="s">
        <v>97</v>
      </c>
      <c r="B32" s="73">
        <v>31674</v>
      </c>
      <c r="C32" s="73">
        <v>27990</v>
      </c>
      <c r="D32" s="108">
        <f t="shared" si="1"/>
        <v>-11.630990717939</v>
      </c>
      <c r="E32" s="119"/>
      <c r="F32" s="73"/>
      <c r="G32" s="73"/>
      <c r="H32" s="118"/>
    </row>
    <row r="33" s="41" customFormat="true" ht="28.5" customHeight="true" spans="1:8">
      <c r="A33" s="111" t="s">
        <v>98</v>
      </c>
      <c r="B33" s="73">
        <v>733</v>
      </c>
      <c r="C33" s="73">
        <v>625</v>
      </c>
      <c r="D33" s="108">
        <f t="shared" si="1"/>
        <v>-14.7339699863574</v>
      </c>
      <c r="E33" s="120"/>
      <c r="F33" s="73"/>
      <c r="G33" s="73"/>
      <c r="H33" s="118"/>
    </row>
    <row r="34" s="41" customFormat="true" ht="39" customHeight="true" spans="1:8">
      <c r="A34" s="111" t="s">
        <v>99</v>
      </c>
      <c r="B34" s="73">
        <v>1526</v>
      </c>
      <c r="C34" s="73">
        <v>1830</v>
      </c>
      <c r="D34" s="108">
        <f t="shared" si="1"/>
        <v>19.9213630406291</v>
      </c>
      <c r="E34" s="120"/>
      <c r="F34" s="73"/>
      <c r="G34" s="73"/>
      <c r="H34" s="118"/>
    </row>
    <row r="35" s="41" customFormat="true" ht="36" customHeight="true" spans="1:8">
      <c r="A35" s="111" t="s">
        <v>100</v>
      </c>
      <c r="B35" s="73">
        <v>47953</v>
      </c>
      <c r="C35" s="73">
        <v>45967</v>
      </c>
      <c r="D35" s="108">
        <f t="shared" si="1"/>
        <v>-4.14155527287136</v>
      </c>
      <c r="E35" s="119"/>
      <c r="F35" s="73"/>
      <c r="G35" s="73"/>
      <c r="H35" s="118"/>
    </row>
    <row r="36" s="41" customFormat="true" ht="28.5" customHeight="true" spans="1:8">
      <c r="A36" s="111" t="s">
        <v>101</v>
      </c>
      <c r="B36" s="73">
        <v>12931</v>
      </c>
      <c r="C36" s="73">
        <v>7100</v>
      </c>
      <c r="D36" s="108">
        <f t="shared" si="1"/>
        <v>-45.0931869151651</v>
      </c>
      <c r="E36" s="119"/>
      <c r="F36" s="73"/>
      <c r="G36" s="73"/>
      <c r="H36" s="118"/>
    </row>
    <row r="37" s="41" customFormat="true" ht="28.5" customHeight="true" spans="1:8">
      <c r="A37" s="111" t="s">
        <v>102</v>
      </c>
      <c r="B37" s="73">
        <v>4301</v>
      </c>
      <c r="C37" s="73">
        <v>2384</v>
      </c>
      <c r="D37" s="108">
        <f t="shared" si="1"/>
        <v>-44.5710299930249</v>
      </c>
      <c r="E37" s="119"/>
      <c r="F37" s="73"/>
      <c r="G37" s="73"/>
      <c r="H37" s="118"/>
    </row>
    <row r="38" s="41" customFormat="true" ht="28.5" customHeight="true" spans="1:8">
      <c r="A38" s="111" t="s">
        <v>103</v>
      </c>
      <c r="B38" s="73"/>
      <c r="C38" s="73"/>
      <c r="D38" s="108"/>
      <c r="E38" s="119"/>
      <c r="F38" s="73"/>
      <c r="G38" s="73"/>
      <c r="H38" s="118"/>
    </row>
    <row r="39" s="41" customFormat="true" ht="28.5" customHeight="true" spans="1:8">
      <c r="A39" s="111" t="s">
        <v>104</v>
      </c>
      <c r="B39" s="73">
        <v>61756</v>
      </c>
      <c r="C39" s="73">
        <v>57387</v>
      </c>
      <c r="D39" s="108">
        <f t="shared" ref="D39:D58" si="2">(C39/B39-1)*100</f>
        <v>-7.07461623162122</v>
      </c>
      <c r="E39" s="119"/>
      <c r="F39" s="73"/>
      <c r="G39" s="73"/>
      <c r="H39" s="118"/>
    </row>
    <row r="40" s="41" customFormat="true" ht="28.5" customHeight="true" spans="1:8">
      <c r="A40" s="111" t="s">
        <v>105</v>
      </c>
      <c r="B40" s="73">
        <v>2087</v>
      </c>
      <c r="C40" s="73">
        <v>2940</v>
      </c>
      <c r="D40" s="108">
        <f t="shared" si="2"/>
        <v>40.8720651653091</v>
      </c>
      <c r="E40" s="112"/>
      <c r="F40" s="73"/>
      <c r="G40" s="73"/>
      <c r="H40" s="118"/>
    </row>
    <row r="41" s="41" customFormat="true" ht="35" customHeight="true" spans="1:8">
      <c r="A41" s="111" t="s">
        <v>106</v>
      </c>
      <c r="B41" s="73"/>
      <c r="C41" s="73"/>
      <c r="D41" s="108"/>
      <c r="E41" s="112"/>
      <c r="F41" s="73"/>
      <c r="G41" s="73"/>
      <c r="H41" s="118"/>
    </row>
    <row r="42" s="41" customFormat="true" ht="40" customHeight="true" spans="1:8">
      <c r="A42" s="111" t="s">
        <v>107</v>
      </c>
      <c r="B42" s="73"/>
      <c r="C42" s="73"/>
      <c r="D42" s="108"/>
      <c r="E42" s="112"/>
      <c r="F42" s="73"/>
      <c r="G42" s="73"/>
      <c r="H42" s="118"/>
    </row>
    <row r="43" s="41" customFormat="true" ht="40" customHeight="true" spans="1:8">
      <c r="A43" s="111" t="s">
        <v>108</v>
      </c>
      <c r="B43" s="73"/>
      <c r="C43" s="73"/>
      <c r="D43" s="108"/>
      <c r="E43" s="112"/>
      <c r="F43" s="73"/>
      <c r="G43" s="73"/>
      <c r="H43" s="118"/>
    </row>
    <row r="44" s="41" customFormat="true" ht="40" customHeight="true" spans="1:8">
      <c r="A44" s="111" t="s">
        <v>109</v>
      </c>
      <c r="B44" s="73"/>
      <c r="C44" s="73"/>
      <c r="D44" s="108"/>
      <c r="E44" s="112"/>
      <c r="F44" s="73"/>
      <c r="G44" s="73"/>
      <c r="H44" s="118"/>
    </row>
    <row r="45" s="41" customFormat="true" ht="40" customHeight="true" spans="1:8">
      <c r="A45" s="111" t="s">
        <v>110</v>
      </c>
      <c r="B45" s="73">
        <v>1044</v>
      </c>
      <c r="C45" s="73">
        <v>2538</v>
      </c>
      <c r="D45" s="108">
        <f t="shared" si="2"/>
        <v>143.103448275862</v>
      </c>
      <c r="E45" s="112"/>
      <c r="F45" s="73"/>
      <c r="G45" s="73"/>
      <c r="H45" s="118"/>
    </row>
    <row r="46" s="41" customFormat="true" ht="40" customHeight="true" spans="1:8">
      <c r="A46" s="111" t="s">
        <v>111</v>
      </c>
      <c r="B46" s="73"/>
      <c r="C46" s="73"/>
      <c r="D46" s="108"/>
      <c r="E46" s="112"/>
      <c r="F46" s="73"/>
      <c r="G46" s="73"/>
      <c r="H46" s="118"/>
    </row>
    <row r="47" s="41" customFormat="true" ht="40" customHeight="true" spans="1:8">
      <c r="A47" s="111" t="s">
        <v>112</v>
      </c>
      <c r="B47" s="73">
        <v>123</v>
      </c>
      <c r="C47" s="73">
        <v>110</v>
      </c>
      <c r="D47" s="108">
        <f t="shared" si="2"/>
        <v>-10.5691056910569</v>
      </c>
      <c r="E47" s="112"/>
      <c r="F47" s="73"/>
      <c r="G47" s="73"/>
      <c r="H47" s="118"/>
    </row>
    <row r="48" s="41" customFormat="true" ht="40" customHeight="true" spans="1:8">
      <c r="A48" s="111" t="s">
        <v>113</v>
      </c>
      <c r="B48" s="73"/>
      <c r="C48" s="73"/>
      <c r="D48" s="108"/>
      <c r="E48" s="112"/>
      <c r="F48" s="73"/>
      <c r="G48" s="73"/>
      <c r="H48" s="118"/>
    </row>
    <row r="49" s="41" customFormat="true" ht="40" customHeight="true" spans="1:8">
      <c r="A49" s="111" t="s">
        <v>114</v>
      </c>
      <c r="B49" s="73">
        <v>1222</v>
      </c>
      <c r="C49" s="73"/>
      <c r="D49" s="108">
        <f t="shared" si="2"/>
        <v>-100</v>
      </c>
      <c r="E49" s="112"/>
      <c r="F49" s="73"/>
      <c r="G49" s="73"/>
      <c r="H49" s="118"/>
    </row>
    <row r="50" s="41" customFormat="true" ht="40" customHeight="true" spans="1:8">
      <c r="A50" s="111" t="s">
        <v>115</v>
      </c>
      <c r="B50" s="73">
        <v>122</v>
      </c>
      <c r="C50" s="73"/>
      <c r="D50" s="108">
        <f t="shared" si="2"/>
        <v>-100</v>
      </c>
      <c r="E50" s="112"/>
      <c r="F50" s="73"/>
      <c r="G50" s="73"/>
      <c r="H50" s="118"/>
    </row>
    <row r="51" s="41" customFormat="true" ht="40" customHeight="true" spans="1:8">
      <c r="A51" s="111" t="s">
        <v>116</v>
      </c>
      <c r="B51" s="73"/>
      <c r="C51" s="73"/>
      <c r="D51" s="108"/>
      <c r="E51" s="112"/>
      <c r="F51" s="73"/>
      <c r="G51" s="73"/>
      <c r="H51" s="118"/>
    </row>
    <row r="52" s="41" customFormat="true" ht="40" customHeight="true" spans="1:8">
      <c r="A52" s="111" t="s">
        <v>117</v>
      </c>
      <c r="B52" s="73">
        <v>235</v>
      </c>
      <c r="C52" s="73">
        <v>314</v>
      </c>
      <c r="D52" s="108">
        <f t="shared" si="2"/>
        <v>33.6170212765957</v>
      </c>
      <c r="E52" s="109" t="s">
        <v>118</v>
      </c>
      <c r="F52" s="73"/>
      <c r="G52" s="73"/>
      <c r="H52" s="118"/>
    </row>
    <row r="53" s="43" customFormat="true" ht="28.5" customHeight="true" spans="1:8">
      <c r="A53" s="114" t="s">
        <v>119</v>
      </c>
      <c r="B53" s="46">
        <v>77352</v>
      </c>
      <c r="C53" s="76">
        <v>66464</v>
      </c>
      <c r="D53" s="108">
        <f t="shared" si="2"/>
        <v>-14.075912710725</v>
      </c>
      <c r="E53" s="109" t="s">
        <v>120</v>
      </c>
      <c r="F53" s="76"/>
      <c r="G53" s="76"/>
      <c r="H53" s="118"/>
    </row>
    <row r="54" s="43" customFormat="true" ht="28.5" customHeight="true" spans="1:8">
      <c r="A54" s="109" t="s">
        <v>121</v>
      </c>
      <c r="B54" s="46">
        <v>48472</v>
      </c>
      <c r="C54" s="76">
        <v>73240</v>
      </c>
      <c r="D54" s="108">
        <f t="shared" si="2"/>
        <v>51.0975408483248</v>
      </c>
      <c r="E54" s="114" t="s">
        <v>122</v>
      </c>
      <c r="F54" s="76">
        <v>245</v>
      </c>
      <c r="G54" s="76">
        <v>66</v>
      </c>
      <c r="H54" s="118">
        <f t="shared" ref="H54:H58" si="3">(G54/F54-1)*100</f>
        <v>-73.0612244897959</v>
      </c>
    </row>
    <row r="55" s="43" customFormat="true" ht="28.5" customHeight="true" spans="1:8">
      <c r="A55" s="109" t="s">
        <v>123</v>
      </c>
      <c r="B55" s="46"/>
      <c r="C55" s="76"/>
      <c r="D55" s="108"/>
      <c r="E55" s="109" t="s">
        <v>124</v>
      </c>
      <c r="F55" s="76">
        <v>9995</v>
      </c>
      <c r="G55" s="76">
        <v>11424</v>
      </c>
      <c r="H55" s="118">
        <f t="shared" si="3"/>
        <v>14.2971485742871</v>
      </c>
    </row>
    <row r="56" s="43" customFormat="true" ht="28.5" customHeight="true" spans="1:8">
      <c r="A56" s="109" t="s">
        <v>125</v>
      </c>
      <c r="B56" s="46">
        <v>29738</v>
      </c>
      <c r="C56" s="76">
        <v>45543</v>
      </c>
      <c r="D56" s="108">
        <f t="shared" si="2"/>
        <v>53.1474880624117</v>
      </c>
      <c r="E56" s="109" t="s">
        <v>126</v>
      </c>
      <c r="F56" s="76"/>
      <c r="G56" s="76"/>
      <c r="H56" s="118"/>
    </row>
    <row r="57" s="43" customFormat="true" ht="28.5" customHeight="true" spans="1:8">
      <c r="A57" s="109" t="s">
        <v>127</v>
      </c>
      <c r="B57" s="76">
        <v>85</v>
      </c>
      <c r="C57" s="76"/>
      <c r="D57" s="108">
        <f t="shared" si="2"/>
        <v>-100</v>
      </c>
      <c r="E57" s="114" t="s">
        <v>128</v>
      </c>
      <c r="F57" s="76">
        <v>72995</v>
      </c>
      <c r="G57" s="76">
        <v>52027</v>
      </c>
      <c r="H57" s="118">
        <f t="shared" si="3"/>
        <v>-28.7252551544626</v>
      </c>
    </row>
    <row r="58" s="43" customFormat="true" ht="30" customHeight="true" spans="1:8">
      <c r="A58" s="30" t="s">
        <v>33</v>
      </c>
      <c r="B58" s="76">
        <f>B6+B7</f>
        <v>618154</v>
      </c>
      <c r="C58" s="76">
        <f>C6+C7</f>
        <v>641283</v>
      </c>
      <c r="D58" s="108">
        <f t="shared" si="2"/>
        <v>3.74162425544444</v>
      </c>
      <c r="E58" s="30" t="s">
        <v>60</v>
      </c>
      <c r="F58" s="76">
        <f>F6+F7</f>
        <v>618154</v>
      </c>
      <c r="G58" s="76">
        <f>G6+G7</f>
        <v>641283</v>
      </c>
      <c r="H58" s="118">
        <f t="shared" si="3"/>
        <v>3.74162425544444</v>
      </c>
    </row>
    <row r="59" s="41" customFormat="true" ht="20.1" customHeight="true"/>
    <row r="60" s="41" customFormat="true" ht="20.1" customHeight="true"/>
    <row r="61" s="41" customFormat="true" ht="20.1" customHeight="true"/>
    <row r="62" s="41" customFormat="true" ht="20.1" customHeight="true"/>
    <row r="63" s="41" customFormat="true" ht="20.1" customHeight="true"/>
    <row r="64" s="41" customFormat="true" ht="20.1" customHeight="true"/>
    <row r="65" s="41" customFormat="true" ht="20.1" customHeight="true"/>
    <row r="66" s="41" customFormat="true" ht="20.1" customHeight="true"/>
    <row r="67" s="41" customFormat="true" ht="20.1" customHeight="true"/>
    <row r="68" s="41" customFormat="true" ht="20.1" customHeight="true"/>
    <row r="69" s="41" customFormat="true" ht="20.1" customHeight="true"/>
    <row r="70" s="41" customFormat="true" ht="20.1" customHeight="true"/>
    <row r="71" s="41" customFormat="true" ht="20.1" customHeight="true"/>
    <row r="72" s="41" customFormat="true" ht="20.1" customHeight="true"/>
    <row r="73" s="41" customFormat="true" ht="20.1" customHeight="true"/>
    <row r="74" s="41" customFormat="true" ht="20.1" customHeight="true"/>
    <row r="75" s="41" customFormat="true" ht="20.1" customHeight="true"/>
    <row r="76" s="41" customFormat="true" ht="20.1" customHeight="true"/>
    <row r="77" s="41" customFormat="true" ht="20.1" customHeight="true"/>
    <row r="78" s="41" customFormat="true" ht="20.1" customHeight="true"/>
    <row r="79" s="41" customFormat="true" ht="20.1" customHeight="true"/>
    <row r="80" s="41" customFormat="true" ht="20.1" customHeight="true"/>
    <row r="81" s="41" customFormat="true" ht="20.1" customHeight="true"/>
    <row r="82" s="41" customFormat="true" ht="20.1" customHeight="true"/>
    <row r="83" s="41" customFormat="true" ht="20.1" customHeight="true"/>
    <row r="84" s="41" customFormat="true" ht="20.1" customHeight="true"/>
    <row r="85" s="41" customFormat="true" ht="20.1" customHeight="true"/>
    <row r="86" s="41" customFormat="true" ht="20.1" customHeight="true"/>
    <row r="87" s="41" customFormat="true" ht="20.1" customHeight="true"/>
    <row r="88" s="41" customFormat="true" ht="20.1" customHeight="true"/>
    <row r="89" s="41" customFormat="true" ht="20.1" customHeight="true"/>
    <row r="90" s="41" customFormat="true" ht="20.1" customHeight="true"/>
    <row r="91" s="41" customFormat="true" ht="20.1" customHeight="true"/>
    <row r="92" s="41" customFormat="true" ht="20.1" customHeight="true"/>
    <row r="93" s="41" customFormat="true" ht="20.1" customHeight="true"/>
    <row r="94" s="41" customFormat="true" ht="20.1" customHeight="true"/>
    <row r="95" s="41" customFormat="true" ht="20.1" customHeight="true"/>
    <row r="96" s="41" customFormat="true" ht="20.1" customHeight="true"/>
    <row r="97" s="41" customFormat="true" ht="20.1" customHeight="true"/>
    <row r="98" s="41" customFormat="true" ht="20.1" customHeight="true"/>
    <row r="99" s="41" customFormat="true" ht="20.1" customHeight="true"/>
    <row r="100" s="41" customFormat="true" ht="20.1" customHeight="true"/>
    <row r="101" s="41" customFormat="true" ht="20.1" customHeight="true"/>
    <row r="102" s="41" customFormat="true" ht="20.1" customHeight="true"/>
    <row r="103" s="41" customFormat="true" ht="20.1" customHeight="true"/>
    <row r="104" s="41" customFormat="true" ht="20.1" customHeight="true"/>
    <row r="105" s="41" customFormat="true" ht="20.1" customHeight="true"/>
    <row r="106" s="41" customFormat="true" ht="20.1" customHeight="true"/>
    <row r="107" s="41" customFormat="true" ht="20.1" customHeight="true"/>
    <row r="108" s="41" customFormat="true" ht="20.1" customHeight="true"/>
    <row r="109" s="41" customFormat="true" ht="20.1" customHeight="true"/>
    <row r="110" s="41" customFormat="true" ht="20.1" customHeight="true"/>
    <row r="111" s="41" customFormat="true" ht="20.1" customHeight="true"/>
    <row r="112" s="41" customFormat="true" ht="20.1" customHeight="true"/>
    <row r="113" s="41" customFormat="true" ht="20.1" customHeight="true"/>
    <row r="114" s="41" customFormat="true" ht="20.1" customHeight="true"/>
    <row r="115" s="41" customFormat="true" ht="20.1" customHeight="true"/>
    <row r="116" s="41" customFormat="true" ht="20.1" customHeight="true"/>
    <row r="117" s="41" customFormat="true" ht="20.1" customHeight="true"/>
    <row r="118" s="41" customFormat="true" ht="20.1" customHeight="true"/>
    <row r="119" s="41" customFormat="true" ht="20.1" customHeight="true"/>
    <row r="120" s="41" customFormat="true" ht="20.1" customHeight="true"/>
    <row r="121" s="41" customFormat="true" ht="20.1" customHeight="true"/>
    <row r="122" s="41" customFormat="true" ht="20.1" customHeight="true"/>
    <row r="123" s="41" customFormat="true" ht="20.1" customHeight="true"/>
    <row r="124" s="41" customFormat="true" ht="20.1" customHeight="true"/>
    <row r="125" s="41" customFormat="true" ht="20.1" customHeight="true"/>
    <row r="126" s="41" customFormat="true" ht="20.1" customHeight="true"/>
    <row r="127" s="41" customFormat="true" ht="20.1" customHeight="true"/>
    <row r="128" s="41" customFormat="true" ht="20.1" customHeight="true"/>
    <row r="129" s="41" customFormat="true" ht="20.1" customHeight="true"/>
    <row r="130" s="41" customFormat="true" ht="20.1" customHeight="true"/>
    <row r="131" s="41" customFormat="true" ht="20.1" customHeight="true"/>
    <row r="132" s="41" customFormat="true" ht="20.1" customHeight="true"/>
    <row r="133" s="41" customFormat="true" ht="20.1" customHeight="true"/>
    <row r="134" s="41" customFormat="true" ht="20.1" customHeight="true"/>
    <row r="135" s="41" customFormat="true" ht="20.1" customHeight="true"/>
    <row r="136" s="41" customFormat="true" ht="20.1" customHeight="true"/>
    <row r="137" s="41" customFormat="true" ht="20.1" customHeight="true"/>
    <row r="138" s="41" customFormat="true" ht="20.1" customHeight="true"/>
    <row r="139" s="41" customFormat="true" ht="20.1" customHeight="true"/>
    <row r="140" s="41" customFormat="true" ht="20.1" customHeight="true"/>
    <row r="141" s="43" customFormat="true" ht="20.1" customHeight="true" spans="1:1">
      <c r="A141" s="41"/>
    </row>
    <row r="142" s="41" customFormat="true" ht="20.1" customHeight="true"/>
    <row r="143" s="41" customFormat="true" ht="20.1" customHeight="true"/>
    <row r="144" s="41" customFormat="true" ht="20.1" customHeight="true"/>
    <row r="145" s="41" customFormat="true" ht="20.1" customHeight="true"/>
    <row r="146" s="41" customFormat="true" ht="20.1" customHeight="true"/>
    <row r="147" s="41" customFormat="true" ht="20.1" customHeight="true"/>
    <row r="148" s="41" customFormat="true" ht="20.1" customHeight="true"/>
    <row r="149" s="41" customFormat="true" ht="20.1" customHeight="true"/>
    <row r="150" s="41" customFormat="true" ht="20.1" customHeight="true"/>
    <row r="151" s="41" customFormat="true" ht="20.1" customHeight="true"/>
    <row r="152" s="41" customFormat="true" ht="20.1" customHeight="true"/>
    <row r="153" s="41" customFormat="true" ht="20.1" customHeight="true"/>
    <row r="154" s="41" customFormat="true" ht="20.1" customHeight="true"/>
    <row r="155" s="41" customFormat="true" ht="20.1" customHeight="true"/>
    <row r="156" s="41" customFormat="true" ht="20.1" customHeight="true"/>
    <row r="157" s="41" customFormat="true" ht="20.1" customHeight="true"/>
    <row r="158" s="41" customFormat="true" ht="20.1" customHeight="true"/>
    <row r="159" s="41" customFormat="true" ht="20.1" customHeight="true"/>
    <row r="160" s="41" customFormat="true" ht="20.1" customHeight="true"/>
    <row r="161" s="41" customFormat="true" ht="20.1" customHeight="true"/>
    <row r="162" s="41" customFormat="true" ht="20.1" customHeight="true"/>
    <row r="163" s="41" customFormat="true" ht="20.1" customHeight="true"/>
    <row r="164" s="41" customFormat="true" ht="20.1" customHeight="true"/>
    <row r="165" s="41" customFormat="true" ht="20.1" customHeight="true"/>
    <row r="166" s="41" customFormat="true" ht="20.1" customHeight="true"/>
    <row r="167" s="41" customFormat="true" ht="20.1" customHeight="true"/>
    <row r="168" s="41" customFormat="true" ht="20.1" customHeight="true"/>
    <row r="169" s="41" customFormat="true" ht="20.1" customHeight="true"/>
    <row r="170" s="41" customFormat="true" ht="20.1" customHeight="true"/>
    <row r="171" s="41" customFormat="true" ht="20.1" customHeight="true"/>
    <row r="172" s="41" customFormat="true" ht="20.1" customHeight="true"/>
    <row r="173" s="41" customFormat="true" ht="20.1" customHeight="true"/>
    <row r="174" s="41" customFormat="true" ht="20.1" customHeight="true"/>
    <row r="175" s="41" customFormat="true" ht="20.1" customHeight="true"/>
    <row r="176" s="41" customFormat="true" ht="20.1" customHeight="true"/>
    <row r="177" s="41" customFormat="true" ht="20.1" customHeight="true"/>
    <row r="178" s="41" customFormat="true" ht="20.1" customHeight="true"/>
    <row r="179" s="41" customFormat="true" ht="20.1" customHeight="true"/>
    <row r="180" s="41" customFormat="true" ht="20.1" customHeight="true"/>
    <row r="181" s="41" customFormat="true" ht="20.1" customHeight="true"/>
    <row r="182" s="41" customFormat="true" ht="20.1" customHeight="true"/>
    <row r="183" s="41" customFormat="true" ht="20.1" customHeight="true"/>
    <row r="184" s="41" customFormat="true" ht="20.1" customHeight="true"/>
    <row r="185" s="41" customFormat="true" ht="20.1" customHeight="true"/>
    <row r="186" s="41" customFormat="true" ht="20.1" customHeight="true"/>
    <row r="187" s="41" customFormat="true" ht="20.1" customHeight="true"/>
    <row r="188" s="41" customFormat="true" ht="20.1" customHeight="true"/>
    <row r="189" s="41" customFormat="true" ht="20.1" customHeight="true"/>
    <row r="190" s="41" customFormat="true" ht="20.1" customHeight="true"/>
    <row r="191" s="41" customFormat="true" ht="20.1" customHeight="true"/>
    <row r="192" s="41" customFormat="true" ht="20.1" customHeight="true"/>
    <row r="193" s="41" customFormat="true" ht="20.1" customHeight="true"/>
    <row r="194" s="41" customFormat="true" ht="20.1" customHeight="true"/>
    <row r="195" s="41" customFormat="true" ht="20.1" customHeight="true"/>
    <row r="196" s="41" customFormat="true" ht="20.1" customHeight="true"/>
    <row r="197" s="41" customFormat="true" ht="20.1" customHeight="true"/>
    <row r="198" s="41" customFormat="true" ht="20.1" customHeight="true"/>
    <row r="199" s="41" customFormat="true" ht="20.1" customHeight="true"/>
    <row r="200" s="41" customFormat="true" ht="20.1" customHeight="true"/>
    <row r="201" s="41" customFormat="true" ht="20.1" customHeight="true"/>
    <row r="202" s="41" customFormat="true" ht="20.1" customHeight="true"/>
    <row r="203" s="41" customFormat="true" ht="20.1" customHeight="true"/>
    <row r="204" s="41" customFormat="true" ht="20.1" customHeight="true"/>
    <row r="205" s="41" customFormat="true" ht="20.1" customHeight="true"/>
    <row r="206" s="41" customFormat="true" ht="20.1" customHeight="true"/>
    <row r="207" s="41" customFormat="true" ht="20.1" customHeight="true"/>
    <row r="208" s="41" customFormat="true" ht="20.1" customHeight="true"/>
    <row r="209" s="41" customFormat="true" ht="20.1" customHeight="true"/>
    <row r="210" s="41" customFormat="true" ht="20.1" customHeight="true"/>
    <row r="211" s="41" customFormat="true" ht="20.1" customHeight="true"/>
    <row r="212" s="41" customFormat="true" ht="20.1" customHeight="true"/>
    <row r="213" s="41" customFormat="true" ht="20.1" customHeight="true"/>
    <row r="214" s="41" customFormat="true" ht="20.1" customHeight="true"/>
    <row r="215" s="41" customFormat="true" ht="20.1" customHeight="true"/>
    <row r="216" s="41" customFormat="true" ht="20.1" customHeight="true"/>
    <row r="217" s="41" customFormat="true" ht="20.1" customHeight="true"/>
    <row r="218" s="41" customFormat="true" ht="20.1" customHeight="true"/>
    <row r="219" s="41" customFormat="true" ht="20.1" customHeight="true"/>
  </sheetData>
  <mergeCells count="3">
    <mergeCell ref="A2:E2"/>
    <mergeCell ref="B4:D4"/>
    <mergeCell ref="E4:H4"/>
  </mergeCells>
  <printOptions horizontalCentered="true"/>
  <pageMargins left="0" right="0" top="0.66875" bottom="0.550694444444444" header="0.389583333333333" footer="0.66875"/>
  <pageSetup paperSize="9" firstPageNumber="3" orientation="landscape" useFirstPageNumber="true" horizontalDpi="600" verticalDpi="600"/>
  <headerFooter alignWithMargins="0" scaleWithDoc="0">
    <oddFooter>&amp;C&amp;"Arial"&amp;10第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2"/>
  <sheetViews>
    <sheetView showGridLines="0" showZeros="0" zoomScale="85" zoomScaleNormal="85" topLeftCell="A12" workbookViewId="0">
      <selection activeCell="D25" sqref="D25:D27"/>
    </sheetView>
  </sheetViews>
  <sheetFormatPr defaultColWidth="7.875" defaultRowHeight="15.75" outlineLevelCol="7"/>
  <cols>
    <col min="1" max="1" width="43.8333333333333" style="1" customWidth="true"/>
    <col min="2" max="3" width="10.375" style="1" customWidth="true"/>
    <col min="4" max="4" width="13.6666666666667" style="1" customWidth="true"/>
    <col min="5" max="5" width="43" style="1" customWidth="true"/>
    <col min="6" max="8" width="10.375" style="1" customWidth="true"/>
    <col min="9" max="9" width="7.875" style="1" customWidth="true"/>
    <col min="10" max="16336" width="7.875" style="1"/>
    <col min="16369" max="16384" width="7.875" style="1"/>
  </cols>
  <sheetData>
    <row r="1" ht="19.5" customHeight="true" spans="1:8">
      <c r="A1" s="27" t="s">
        <v>129</v>
      </c>
      <c r="B1" s="27"/>
      <c r="C1" s="27"/>
      <c r="D1" s="27"/>
      <c r="E1" s="21"/>
      <c r="F1" s="21"/>
      <c r="G1" s="21"/>
      <c r="H1" s="21"/>
    </row>
    <row r="2" ht="27.75" customHeight="true" spans="1:8">
      <c r="A2" s="28" t="s">
        <v>130</v>
      </c>
      <c r="B2" s="28"/>
      <c r="C2" s="28"/>
      <c r="D2" s="28"/>
      <c r="E2" s="28"/>
      <c r="F2" s="28"/>
      <c r="G2" s="28"/>
      <c r="H2" s="28"/>
    </row>
    <row r="3" ht="30" customHeight="true" spans="1:8">
      <c r="A3" s="27"/>
      <c r="B3" s="27"/>
      <c r="C3" s="27"/>
      <c r="D3" s="27"/>
      <c r="E3" s="21"/>
      <c r="F3" s="21"/>
      <c r="G3" s="21" t="s">
        <v>131</v>
      </c>
      <c r="H3" s="21"/>
    </row>
    <row r="4" ht="27.95" customHeight="true" spans="1:8">
      <c r="A4" s="29" t="s">
        <v>63</v>
      </c>
      <c r="B4" s="29"/>
      <c r="C4" s="29"/>
      <c r="D4" s="29"/>
      <c r="E4" s="29" t="s">
        <v>64</v>
      </c>
      <c r="F4" s="29"/>
      <c r="G4" s="29"/>
      <c r="H4" s="29"/>
    </row>
    <row r="5" ht="44.1" customHeight="true" spans="1:8">
      <c r="A5" s="29" t="s">
        <v>65</v>
      </c>
      <c r="B5" s="30" t="s">
        <v>4</v>
      </c>
      <c r="C5" s="30" t="s">
        <v>5</v>
      </c>
      <c r="D5" s="30" t="s">
        <v>6</v>
      </c>
      <c r="E5" s="29" t="s">
        <v>65</v>
      </c>
      <c r="F5" s="30" t="s">
        <v>4</v>
      </c>
      <c r="G5" s="30" t="s">
        <v>5</v>
      </c>
      <c r="H5" s="30" t="s">
        <v>6</v>
      </c>
    </row>
    <row r="6" ht="27.95" customHeight="true" spans="1:8">
      <c r="A6" s="31" t="s">
        <v>132</v>
      </c>
      <c r="B6" s="32"/>
      <c r="C6" s="32"/>
      <c r="D6" s="33"/>
      <c r="E6" s="37" t="s">
        <v>133</v>
      </c>
      <c r="F6" s="32"/>
      <c r="G6" s="32"/>
      <c r="H6" s="33">
        <v>0</v>
      </c>
    </row>
    <row r="7" ht="27.95" customHeight="true" spans="1:8">
      <c r="A7" s="31" t="s">
        <v>134</v>
      </c>
      <c r="B7" s="32"/>
      <c r="C7" s="32"/>
      <c r="D7" s="102"/>
      <c r="E7" s="37" t="s">
        <v>135</v>
      </c>
      <c r="F7" s="32">
        <v>364</v>
      </c>
      <c r="G7" s="32"/>
      <c r="H7" s="33">
        <f>(G7/F7-1)*100</f>
        <v>-100</v>
      </c>
    </row>
    <row r="8" ht="27.95" customHeight="true" spans="1:8">
      <c r="A8" s="31" t="s">
        <v>136</v>
      </c>
      <c r="B8" s="32"/>
      <c r="C8" s="32"/>
      <c r="D8" s="33"/>
      <c r="E8" s="1" t="s">
        <v>137</v>
      </c>
      <c r="F8" s="32"/>
      <c r="G8" s="32">
        <v>5094</v>
      </c>
      <c r="H8" s="33"/>
    </row>
    <row r="9" ht="27.95" customHeight="true" spans="1:8">
      <c r="A9" s="31" t="s">
        <v>138</v>
      </c>
      <c r="B9" s="32"/>
      <c r="C9" s="32"/>
      <c r="D9" s="33"/>
      <c r="E9" s="37" t="s">
        <v>139</v>
      </c>
      <c r="F9" s="32"/>
      <c r="G9" s="32">
        <v>2264</v>
      </c>
      <c r="H9" s="33"/>
    </row>
    <row r="10" ht="27.95" customHeight="true" spans="1:8">
      <c r="A10" s="31" t="s">
        <v>140</v>
      </c>
      <c r="B10" s="32"/>
      <c r="C10" s="32"/>
      <c r="D10" s="33"/>
      <c r="E10" s="37" t="s">
        <v>141</v>
      </c>
      <c r="F10" s="32"/>
      <c r="G10" s="104">
        <v>2264</v>
      </c>
      <c r="H10" s="33"/>
    </row>
    <row r="11" ht="27.95" customHeight="true" spans="1:8">
      <c r="A11" s="31" t="s">
        <v>142</v>
      </c>
      <c r="B11" s="32"/>
      <c r="C11" s="32"/>
      <c r="D11" s="33"/>
      <c r="E11" s="37" t="s">
        <v>143</v>
      </c>
      <c r="F11" s="32"/>
      <c r="G11" s="32"/>
      <c r="H11" s="33"/>
    </row>
    <row r="12" ht="27.95" customHeight="true" spans="1:8">
      <c r="A12" s="31"/>
      <c r="B12" s="32"/>
      <c r="C12" s="32"/>
      <c r="D12" s="33"/>
      <c r="E12" s="37" t="s">
        <v>144</v>
      </c>
      <c r="F12" s="32"/>
      <c r="G12" s="32"/>
      <c r="H12" s="33"/>
    </row>
    <row r="13" ht="27.95" customHeight="true" spans="1:8">
      <c r="A13" s="31"/>
      <c r="B13" s="32"/>
      <c r="C13" s="32"/>
      <c r="D13" s="33"/>
      <c r="E13" s="37" t="s">
        <v>145</v>
      </c>
      <c r="F13" s="32"/>
      <c r="G13" s="32"/>
      <c r="H13" s="33"/>
    </row>
    <row r="14" ht="27.95" customHeight="true" spans="1:8">
      <c r="A14" s="31"/>
      <c r="B14" s="32"/>
      <c r="C14" s="32"/>
      <c r="D14" s="33"/>
      <c r="E14" s="37" t="s">
        <v>146</v>
      </c>
      <c r="F14" s="32"/>
      <c r="G14" s="32">
        <v>844</v>
      </c>
      <c r="H14" s="33"/>
    </row>
    <row r="15" ht="27.95" customHeight="true" spans="1:8">
      <c r="A15" s="31"/>
      <c r="B15" s="32"/>
      <c r="C15" s="32"/>
      <c r="D15" s="33"/>
      <c r="E15" s="37" t="s">
        <v>147</v>
      </c>
      <c r="F15" s="32"/>
      <c r="G15" s="32"/>
      <c r="H15" s="33"/>
    </row>
    <row r="16" ht="27.95" customHeight="true" spans="1:8">
      <c r="A16" s="31"/>
      <c r="B16" s="32"/>
      <c r="C16" s="32"/>
      <c r="D16" s="33"/>
      <c r="E16" s="37" t="s">
        <v>148</v>
      </c>
      <c r="F16" s="32"/>
      <c r="G16" s="32">
        <v>56</v>
      </c>
      <c r="H16" s="33"/>
    </row>
    <row r="17" ht="28" customHeight="true" spans="1:8">
      <c r="A17" s="31"/>
      <c r="B17" s="32"/>
      <c r="C17" s="32"/>
      <c r="D17" s="33"/>
      <c r="E17" s="38" t="s">
        <v>149</v>
      </c>
      <c r="F17" s="32">
        <v>5334</v>
      </c>
      <c r="G17" s="32">
        <v>6360</v>
      </c>
      <c r="H17" s="33">
        <f>(G17/F17-1)*100</f>
        <v>19.2350956130484</v>
      </c>
    </row>
    <row r="18" ht="28" customHeight="true" spans="1:8">
      <c r="A18" s="31"/>
      <c r="B18" s="32"/>
      <c r="C18" s="32"/>
      <c r="D18" s="33"/>
      <c r="E18" s="38" t="s">
        <v>150</v>
      </c>
      <c r="F18" s="32"/>
      <c r="G18" s="32"/>
      <c r="H18" s="33"/>
    </row>
    <row r="19" ht="28" customHeight="true" spans="1:8">
      <c r="A19" s="31"/>
      <c r="B19" s="32"/>
      <c r="C19" s="32"/>
      <c r="D19" s="33"/>
      <c r="E19" s="38" t="s">
        <v>151</v>
      </c>
      <c r="F19" s="32"/>
      <c r="G19" s="32">
        <v>-6</v>
      </c>
      <c r="H19" s="33"/>
    </row>
    <row r="20" ht="28" customHeight="true" spans="1:8">
      <c r="A20" s="31"/>
      <c r="B20" s="32"/>
      <c r="C20" s="32"/>
      <c r="D20" s="33"/>
      <c r="E20" s="38"/>
      <c r="F20" s="32"/>
      <c r="G20" s="32"/>
      <c r="H20" s="33"/>
    </row>
    <row r="21" s="19" customFormat="true" ht="27" customHeight="true" spans="1:8">
      <c r="A21" s="29" t="s">
        <v>152</v>
      </c>
      <c r="B21" s="34">
        <f>SUM(B6:B20)</f>
        <v>0</v>
      </c>
      <c r="D21" s="103"/>
      <c r="E21" s="29" t="s">
        <v>153</v>
      </c>
      <c r="F21" s="34">
        <f>F6+F8+F9+F14+F15+F16+F17+F18+F7</f>
        <v>5698</v>
      </c>
      <c r="G21" s="34">
        <f>G6+G8+G9+G14+G15+G16+G17+G18+G19</f>
        <v>14612</v>
      </c>
      <c r="H21" s="33">
        <f>(G21/F21-1)*100</f>
        <v>156.440856440856</v>
      </c>
    </row>
    <row r="22" s="19" customFormat="true" ht="28" customHeight="true" spans="1:8">
      <c r="A22" s="36" t="s">
        <v>154</v>
      </c>
      <c r="B22" s="34">
        <f>B23+B24</f>
        <v>9125</v>
      </c>
      <c r="C22" s="34">
        <f>C23+C24</f>
        <v>22255</v>
      </c>
      <c r="D22" s="35">
        <f>(C22/B22-1)*100</f>
        <v>143.890410958904</v>
      </c>
      <c r="E22" s="39" t="s">
        <v>155</v>
      </c>
      <c r="F22" s="34">
        <f>SUM(F24:F25)</f>
        <v>1860</v>
      </c>
      <c r="G22" s="34">
        <f>SUM(G23:G25)</f>
        <v>6053</v>
      </c>
      <c r="H22" s="33">
        <f>(G22/F22-1)*100</f>
        <v>225.430107526882</v>
      </c>
    </row>
    <row r="23" s="1" customFormat="true" ht="27.95" customHeight="true" spans="1:8">
      <c r="A23" s="31" t="s">
        <v>156</v>
      </c>
      <c r="B23" s="32">
        <v>4758</v>
      </c>
      <c r="C23" s="32">
        <v>20395</v>
      </c>
      <c r="D23" s="35">
        <f>(C23/B23-1)*100</f>
        <v>328.6464901219</v>
      </c>
      <c r="E23" s="38" t="s">
        <v>157</v>
      </c>
      <c r="G23" s="32"/>
      <c r="H23" s="33"/>
    </row>
    <row r="24" s="1" customFormat="true" ht="27.95" customHeight="true" spans="1:8">
      <c r="A24" s="31" t="s">
        <v>158</v>
      </c>
      <c r="B24" s="32">
        <v>4367</v>
      </c>
      <c r="C24" s="32">
        <v>1860</v>
      </c>
      <c r="D24" s="35">
        <f>(C24/B24-1)*100</f>
        <v>-57.4078314632471</v>
      </c>
      <c r="E24" s="38" t="s">
        <v>159</v>
      </c>
      <c r="F24" s="32"/>
      <c r="G24" s="32"/>
      <c r="H24" s="33"/>
    </row>
    <row r="25" s="1" customFormat="true" ht="27.95" customHeight="true" spans="1:8">
      <c r="A25" s="31" t="s">
        <v>160</v>
      </c>
      <c r="B25" s="32"/>
      <c r="C25" s="32"/>
      <c r="D25" s="35"/>
      <c r="E25" s="38" t="s">
        <v>161</v>
      </c>
      <c r="F25" s="32">
        <v>1860</v>
      </c>
      <c r="G25" s="32">
        <v>6053</v>
      </c>
      <c r="H25" s="33">
        <f>(G25/F25-1)*100</f>
        <v>225.430107526882</v>
      </c>
    </row>
    <row r="26" s="19" customFormat="true" ht="32" customHeight="true" spans="1:8">
      <c r="A26" s="36" t="s">
        <v>162</v>
      </c>
      <c r="B26" s="34">
        <f>B27</f>
        <v>0</v>
      </c>
      <c r="C26" s="34">
        <f>C27</f>
        <v>0</v>
      </c>
      <c r="D26" s="35"/>
      <c r="E26" s="39" t="s">
        <v>163</v>
      </c>
      <c r="F26" s="34">
        <f>F27</f>
        <v>2167</v>
      </c>
      <c r="G26" s="34">
        <f>G27</f>
        <v>16490</v>
      </c>
      <c r="H26" s="33">
        <f>(G26/F26-1)*100</f>
        <v>660.959852330411</v>
      </c>
    </row>
    <row r="27" s="19" customFormat="true" ht="32" customHeight="true" spans="1:8">
      <c r="A27" s="31" t="s">
        <v>164</v>
      </c>
      <c r="B27" s="32"/>
      <c r="C27" s="32"/>
      <c r="D27" s="35"/>
      <c r="E27" s="38" t="s">
        <v>165</v>
      </c>
      <c r="F27" s="32">
        <v>2167</v>
      </c>
      <c r="G27" s="32">
        <v>16490</v>
      </c>
      <c r="H27" s="33">
        <f>(G27/F27-1)*100</f>
        <v>660.959852330411</v>
      </c>
    </row>
    <row r="28" s="19" customFormat="true" ht="27.95" customHeight="true" spans="1:8">
      <c r="A28" s="36" t="s">
        <v>125</v>
      </c>
      <c r="B28" s="32">
        <v>600</v>
      </c>
      <c r="C28" s="32">
        <v>14900</v>
      </c>
      <c r="D28" s="35">
        <f>(C28/B28-1)*100</f>
        <v>2383.33333333333</v>
      </c>
      <c r="E28" s="39"/>
      <c r="F28" s="32"/>
      <c r="G28" s="32"/>
      <c r="H28" s="35"/>
    </row>
    <row r="29" s="19" customFormat="true" ht="27.95" customHeight="true" spans="1:8">
      <c r="A29" s="29" t="s">
        <v>166</v>
      </c>
      <c r="B29" s="34">
        <f>B21+B22+B26+B28</f>
        <v>9725</v>
      </c>
      <c r="C29" s="34">
        <f>C21+C22+C26+C28</f>
        <v>37155</v>
      </c>
      <c r="D29" s="35">
        <f>(C29/B29-1)*100</f>
        <v>282.056555269923</v>
      </c>
      <c r="E29" s="40" t="s">
        <v>60</v>
      </c>
      <c r="F29" s="34">
        <f>F21+F22+F26</f>
        <v>9725</v>
      </c>
      <c r="G29" s="34">
        <f>G21+G22+G26</f>
        <v>37155</v>
      </c>
      <c r="H29" s="35">
        <f>(G29/F29-1)*100</f>
        <v>282.056555269923</v>
      </c>
    </row>
    <row r="30" ht="24.75" customHeight="true"/>
    <row r="31" ht="24.75" customHeight="true"/>
    <row r="32" ht="24.75" customHeight="true"/>
  </sheetData>
  <mergeCells count="3">
    <mergeCell ref="A2:H2"/>
    <mergeCell ref="A4:D4"/>
    <mergeCell ref="E4:H4"/>
  </mergeCells>
  <printOptions horizontalCentered="true"/>
  <pageMargins left="0.16" right="0.2" top="0.51" bottom="0.55" header="0.47" footer="0.51"/>
  <pageSetup paperSize="9" scale="73" firstPageNumber="5" orientation="landscape" useFirstPageNumber="true" horizontalDpi="600" verticalDpi="600"/>
  <headerFooter alignWithMargins="0" scaleWithDoc="0">
    <oddFooter>&amp;C&amp;"Arial"&amp;10第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T26"/>
  <sheetViews>
    <sheetView showGridLines="0" showZeros="0" zoomScale="110" zoomScaleNormal="110" topLeftCell="A11" workbookViewId="0">
      <selection activeCell="A2" sqref="A2:D2"/>
    </sheetView>
  </sheetViews>
  <sheetFormatPr defaultColWidth="9" defaultRowHeight="15.75"/>
  <cols>
    <col min="1" max="1" width="32.8" style="4" customWidth="true"/>
    <col min="2" max="2" width="17.5" style="4" customWidth="true"/>
    <col min="3" max="3" width="35.8333333333333" style="4" customWidth="true"/>
    <col min="4" max="4" width="17.3333333333333" style="4" customWidth="true"/>
    <col min="5" max="242" width="9" style="4" customWidth="true"/>
    <col min="243" max="254" width="9" style="21" customWidth="true"/>
    <col min="255" max="16384" width="9" style="1"/>
  </cols>
  <sheetData>
    <row r="1" ht="25" customHeight="true" spans="1:1">
      <c r="A1" s="5" t="s">
        <v>167</v>
      </c>
    </row>
    <row r="2" ht="30" customHeight="true" spans="1:4">
      <c r="A2" s="6" t="s">
        <v>168</v>
      </c>
      <c r="B2" s="6"/>
      <c r="C2" s="6"/>
      <c r="D2" s="6"/>
    </row>
    <row r="3" ht="32.1" customHeight="true" spans="4:4">
      <c r="D3" s="4" t="s">
        <v>169</v>
      </c>
    </row>
    <row r="4" ht="29.1" customHeight="true" spans="1:4">
      <c r="A4" s="22" t="s">
        <v>170</v>
      </c>
      <c r="B4" s="22"/>
      <c r="C4" s="22" t="s">
        <v>171</v>
      </c>
      <c r="D4" s="22"/>
    </row>
    <row r="5" ht="29.1" customHeight="true" spans="1:4">
      <c r="A5" s="10" t="s">
        <v>172</v>
      </c>
      <c r="B5" s="10" t="s">
        <v>173</v>
      </c>
      <c r="C5" s="10" t="s">
        <v>172</v>
      </c>
      <c r="D5" s="10" t="s">
        <v>173</v>
      </c>
    </row>
    <row r="6" s="1" customFormat="true" ht="29.1" customHeight="true" spans="1:254">
      <c r="A6" s="23" t="s">
        <v>174</v>
      </c>
      <c r="B6" s="23"/>
      <c r="C6" s="23" t="s">
        <v>175</v>
      </c>
      <c r="D6" s="23">
        <v>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</row>
    <row r="7" s="1" customFormat="true" ht="29.1" customHeight="true" spans="1:254">
      <c r="A7" s="23" t="s">
        <v>176</v>
      </c>
      <c r="B7" s="23"/>
      <c r="C7" s="23" t="s">
        <v>177</v>
      </c>
      <c r="D7" s="2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</row>
    <row r="8" s="1" customFormat="true" ht="29.1" customHeight="true" spans="1:254">
      <c r="A8" s="23" t="s">
        <v>178</v>
      </c>
      <c r="B8" s="23"/>
      <c r="C8" s="23" t="s">
        <v>179</v>
      </c>
      <c r="D8" s="23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</row>
    <row r="9" s="1" customFormat="true" ht="29.1" customHeight="true" spans="1:254">
      <c r="A9" s="23" t="s">
        <v>180</v>
      </c>
      <c r="B9" s="23"/>
      <c r="C9" s="23" t="s">
        <v>181</v>
      </c>
      <c r="D9" s="2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="1" customFormat="true" ht="29.1" customHeight="true" spans="1:254">
      <c r="A10" s="23" t="s">
        <v>182</v>
      </c>
      <c r="B10" s="23"/>
      <c r="C10" s="23"/>
      <c r="D10" s="2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</row>
    <row r="11" s="1" customFormat="true" ht="29.1" customHeight="true" spans="1:254">
      <c r="A11" s="23"/>
      <c r="B11" s="23"/>
      <c r="C11" s="23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</row>
    <row r="12" s="1" customFormat="true" ht="29.1" customHeight="true" spans="1:254">
      <c r="A12" s="23"/>
      <c r="B12" s="23"/>
      <c r="C12" s="23"/>
      <c r="D12" s="2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</row>
    <row r="13" s="1" customFormat="true" ht="29.1" customHeight="true" spans="1:254">
      <c r="A13" s="23"/>
      <c r="B13" s="23"/>
      <c r="C13" s="23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</row>
    <row r="14" s="1" customFormat="true" ht="29.1" customHeight="true" spans="1:254">
      <c r="A14" s="23"/>
      <c r="B14" s="23"/>
      <c r="C14" s="23"/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="1" customFormat="true" ht="29.1" customHeight="true" spans="1:254">
      <c r="A15" s="23"/>
      <c r="B15" s="23"/>
      <c r="C15" s="23"/>
      <c r="D15" s="2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="1" customFormat="true" ht="29.1" customHeight="true" spans="1:254">
      <c r="A16" s="23"/>
      <c r="B16" s="23"/>
      <c r="C16" s="23"/>
      <c r="D16" s="2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="1" customFormat="true" ht="29.1" customHeight="true" spans="1:254">
      <c r="A17" s="23"/>
      <c r="B17" s="23"/>
      <c r="C17" s="23"/>
      <c r="D17" s="2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="1" customFormat="true" ht="29.1" customHeight="true" spans="1:254">
      <c r="A18" s="23"/>
      <c r="B18" s="23"/>
      <c r="C18" s="23"/>
      <c r="D18" s="2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="1" customFormat="true" ht="29.1" customHeight="true" spans="1:254">
      <c r="A19" s="10" t="s">
        <v>183</v>
      </c>
      <c r="B19" s="101">
        <f>SUM(B6:B18)</f>
        <v>0</v>
      </c>
      <c r="C19" s="10" t="s">
        <v>184</v>
      </c>
      <c r="D19" s="24">
        <f>SUM(D6:D18)</f>
        <v>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="1" customFormat="true" ht="29.1" customHeight="true" spans="1:254">
      <c r="A20" s="23" t="s">
        <v>185</v>
      </c>
      <c r="B20" s="23">
        <v>11</v>
      </c>
      <c r="C20" s="23" t="s">
        <v>186</v>
      </c>
      <c r="D20" s="2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="1" customFormat="true" ht="29.1" customHeight="true" spans="1:254">
      <c r="A21" s="23" t="s">
        <v>187</v>
      </c>
      <c r="B21" s="23"/>
      <c r="C21" s="23" t="s">
        <v>188</v>
      </c>
      <c r="D21" s="2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="1" customFormat="true" ht="29.1" customHeight="true" spans="1:254">
      <c r="A22" s="23" t="s">
        <v>189</v>
      </c>
      <c r="B22" s="23">
        <v>31</v>
      </c>
      <c r="C22" s="23" t="s">
        <v>190</v>
      </c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="1" customFormat="true" ht="29.1" customHeight="true" spans="1:254">
      <c r="A23" s="23"/>
      <c r="B23" s="23"/>
      <c r="C23" s="23" t="s">
        <v>191</v>
      </c>
      <c r="D23" s="23">
        <v>36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="19" customFormat="true" ht="29.1" customHeight="true" spans="1:254">
      <c r="A24" s="10" t="s">
        <v>33</v>
      </c>
      <c r="B24" s="10">
        <f>B19+B20+B21+B22</f>
        <v>42</v>
      </c>
      <c r="C24" s="10" t="s">
        <v>192</v>
      </c>
      <c r="D24" s="24">
        <f>D19+D20+D21+D22+D23</f>
        <v>42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="20" customFormat="true" ht="22.5" customHeight="true" spans="1:242">
      <c r="A25" s="4"/>
      <c r="B25" s="4"/>
      <c r="C25" s="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</row>
    <row r="26" ht="22.5" customHeight="true"/>
  </sheetData>
  <mergeCells count="3">
    <mergeCell ref="A2:D2"/>
    <mergeCell ref="A4:B4"/>
    <mergeCell ref="C4:D4"/>
  </mergeCells>
  <printOptions horizontalCentered="true"/>
  <pageMargins left="0.35" right="0.35" top="0.63" bottom="0.59" header="0.47" footer="0.55"/>
  <pageSetup paperSize="9" scale="85" firstPageNumber="7" orientation="portrait" useFirstPageNumber="true" horizontalDpi="600" verticalDpi="600"/>
  <headerFooter alignWithMargins="0" scaleWithDoc="0">
    <oddFooter>&amp;C&amp;"Arial"&amp;10第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19"/>
  <sheetViews>
    <sheetView showGridLines="0" showZeros="0" zoomScale="90" zoomScaleNormal="90" workbookViewId="0">
      <pane xSplit="1" ySplit="7" topLeftCell="B14" activePane="bottomRight" state="frozen"/>
      <selection/>
      <selection pane="topRight"/>
      <selection pane="bottomLeft"/>
      <selection pane="bottomRight" activeCell="A2" sqref="A2:H3"/>
    </sheetView>
  </sheetViews>
  <sheetFormatPr defaultColWidth="9" defaultRowHeight="15.75"/>
  <cols>
    <col min="1" max="1" width="42.625" style="4" customWidth="true"/>
    <col min="2" max="2" width="13.3333333333333" style="4" customWidth="true"/>
    <col min="3" max="3" width="14.3333333333333" style="4" customWidth="true"/>
    <col min="4" max="4" width="14" style="4" customWidth="true"/>
    <col min="5" max="5" width="43.6666666666667" style="4" customWidth="true"/>
    <col min="6" max="6" width="14.5" style="4" customWidth="true"/>
    <col min="7" max="7" width="15.125" style="4" customWidth="true"/>
    <col min="8" max="8" width="10.375" style="4" customWidth="true"/>
    <col min="9" max="201" width="9" style="4"/>
    <col min="202" max="16384" width="9" style="1"/>
  </cols>
  <sheetData>
    <row r="1" s="4" customFormat="true" spans="1:4">
      <c r="A1" s="5"/>
      <c r="B1" s="5"/>
      <c r="C1" s="5"/>
      <c r="D1" s="5"/>
    </row>
    <row r="2" s="4" customFormat="true" ht="36" customHeight="true" spans="1:8">
      <c r="A2" s="6" t="s">
        <v>193</v>
      </c>
      <c r="B2" s="6"/>
      <c r="C2" s="6"/>
      <c r="D2" s="6"/>
      <c r="E2" s="6"/>
      <c r="F2" s="6"/>
      <c r="G2" s="6"/>
      <c r="H2" s="6"/>
    </row>
    <row r="3" s="4" customFormat="true" ht="24.95" customHeight="true" spans="1:8">
      <c r="A3" s="6"/>
      <c r="B3" s="6"/>
      <c r="C3" s="6"/>
      <c r="D3" s="6"/>
      <c r="E3" s="6"/>
      <c r="F3" s="6"/>
      <c r="G3" s="6"/>
      <c r="H3" s="6"/>
    </row>
    <row r="4" s="4" customFormat="true" ht="24.95" customHeight="true" spans="1:8">
      <c r="A4" s="6"/>
      <c r="B4" s="6"/>
      <c r="C4" s="6"/>
      <c r="D4" s="6"/>
      <c r="E4" s="6"/>
      <c r="F4" s="6"/>
      <c r="G4" s="99" t="s">
        <v>169</v>
      </c>
      <c r="H4" s="6"/>
    </row>
    <row r="5" s="2" customFormat="true" ht="33" customHeight="true" spans="1:8">
      <c r="A5" s="7" t="s">
        <v>194</v>
      </c>
      <c r="B5" s="7"/>
      <c r="C5" s="7"/>
      <c r="D5" s="7"/>
      <c r="E5" s="7" t="s">
        <v>195</v>
      </c>
      <c r="F5" s="7"/>
      <c r="G5" s="7"/>
      <c r="H5" s="7"/>
    </row>
    <row r="6" s="2" customFormat="true" ht="33" customHeight="true" spans="1:8">
      <c r="A6" s="7" t="s">
        <v>196</v>
      </c>
      <c r="B6" s="30" t="s">
        <v>197</v>
      </c>
      <c r="C6" s="7"/>
      <c r="D6" s="7"/>
      <c r="E6" s="7" t="s">
        <v>198</v>
      </c>
      <c r="F6" s="30" t="s">
        <v>197</v>
      </c>
      <c r="G6" s="7"/>
      <c r="H6" s="7"/>
    </row>
    <row r="7" s="2" customFormat="true" ht="44.1" customHeight="true" spans="1:8">
      <c r="A7" s="7"/>
      <c r="B7" s="30" t="s">
        <v>199</v>
      </c>
      <c r="C7" s="30" t="s">
        <v>200</v>
      </c>
      <c r="D7" s="30" t="s">
        <v>6</v>
      </c>
      <c r="E7" s="7"/>
      <c r="F7" s="30" t="s">
        <v>199</v>
      </c>
      <c r="G7" s="30" t="s">
        <v>200</v>
      </c>
      <c r="H7" s="30" t="s">
        <v>6</v>
      </c>
    </row>
    <row r="8" s="2" customFormat="true" ht="48" customHeight="true" spans="1:8">
      <c r="A8" s="11" t="s">
        <v>201</v>
      </c>
      <c r="B8" s="95"/>
      <c r="C8" s="95"/>
      <c r="D8" s="96"/>
      <c r="E8" s="11" t="s">
        <v>201</v>
      </c>
      <c r="F8" s="95"/>
      <c r="G8" s="95"/>
      <c r="H8" s="100"/>
    </row>
    <row r="9" s="2" customFormat="true" ht="48" customHeight="true" spans="1:8">
      <c r="A9" s="11" t="s">
        <v>202</v>
      </c>
      <c r="B9" s="95">
        <v>13915</v>
      </c>
      <c r="C9" s="95">
        <v>16983</v>
      </c>
      <c r="D9" s="96">
        <f t="shared" ref="D9:D19" si="0">(C9/B9-1)*100</f>
        <v>22.0481494789795</v>
      </c>
      <c r="E9" s="11" t="s">
        <v>202</v>
      </c>
      <c r="F9" s="95">
        <v>10902</v>
      </c>
      <c r="G9" s="95">
        <v>12685</v>
      </c>
      <c r="H9" s="100">
        <f t="shared" ref="H9:H19" si="1">(G9/F9-1)*100</f>
        <v>16.3547972849019</v>
      </c>
    </row>
    <row r="10" s="2" customFormat="true" ht="48" customHeight="true" spans="1:8">
      <c r="A10" s="11" t="s">
        <v>203</v>
      </c>
      <c r="B10" s="95"/>
      <c r="C10" s="95"/>
      <c r="D10" s="96"/>
      <c r="E10" s="11" t="s">
        <v>203</v>
      </c>
      <c r="F10" s="95"/>
      <c r="G10" s="95"/>
      <c r="H10" s="100"/>
    </row>
    <row r="11" s="2" customFormat="true" ht="48" customHeight="true" spans="1:8">
      <c r="A11" s="11" t="s">
        <v>204</v>
      </c>
      <c r="B11" s="95"/>
      <c r="C11" s="95"/>
      <c r="D11" s="96"/>
      <c r="E11" s="11" t="s">
        <v>204</v>
      </c>
      <c r="F11" s="95"/>
      <c r="G11" s="95"/>
      <c r="H11" s="100"/>
    </row>
    <row r="12" s="2" customFormat="true" ht="48" customHeight="true" spans="1:8">
      <c r="A12" s="11" t="s">
        <v>205</v>
      </c>
      <c r="B12" s="95"/>
      <c r="C12" s="95"/>
      <c r="D12" s="96"/>
      <c r="E12" s="11" t="s">
        <v>205</v>
      </c>
      <c r="F12" s="95"/>
      <c r="G12" s="95"/>
      <c r="H12" s="100"/>
    </row>
    <row r="13" s="2" customFormat="true" ht="48" customHeight="true" spans="1:8">
      <c r="A13" s="11" t="s">
        <v>206</v>
      </c>
      <c r="B13" s="95"/>
      <c r="C13" s="95"/>
      <c r="D13" s="96"/>
      <c r="E13" s="11" t="s">
        <v>206</v>
      </c>
      <c r="F13" s="95"/>
      <c r="G13" s="95"/>
      <c r="H13" s="100"/>
    </row>
    <row r="14" s="2" customFormat="true" ht="48" customHeight="true" spans="1:8">
      <c r="A14" s="11" t="s">
        <v>207</v>
      </c>
      <c r="B14" s="95">
        <v>1738</v>
      </c>
      <c r="C14" s="95">
        <v>3626</v>
      </c>
      <c r="D14" s="96">
        <f t="shared" si="0"/>
        <v>108.630609896433</v>
      </c>
      <c r="E14" s="11" t="s">
        <v>207</v>
      </c>
      <c r="F14" s="95">
        <v>2121</v>
      </c>
      <c r="G14" s="95">
        <v>3166</v>
      </c>
      <c r="H14" s="100">
        <f t="shared" si="1"/>
        <v>49.2692126355493</v>
      </c>
    </row>
    <row r="15" s="3" customFormat="true" ht="48" customHeight="true" spans="1:206">
      <c r="A15" s="40" t="s">
        <v>208</v>
      </c>
      <c r="B15" s="97">
        <v>15653</v>
      </c>
      <c r="C15" s="97">
        <v>20609</v>
      </c>
      <c r="D15" s="96">
        <f t="shared" si="0"/>
        <v>31.6616623011563</v>
      </c>
      <c r="E15" s="40" t="s">
        <v>209</v>
      </c>
      <c r="F15" s="97">
        <v>13023</v>
      </c>
      <c r="G15" s="97">
        <v>15851</v>
      </c>
      <c r="H15" s="100">
        <f t="shared" si="1"/>
        <v>21.7154265530216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</row>
    <row r="16" s="2" customFormat="true" ht="48" customHeight="true" spans="1:8">
      <c r="A16" s="98" t="s">
        <v>210</v>
      </c>
      <c r="B16" s="95">
        <v>52457</v>
      </c>
      <c r="C16" s="95">
        <v>49453</v>
      </c>
      <c r="D16" s="96">
        <f t="shared" si="0"/>
        <v>-5.72659511599977</v>
      </c>
      <c r="E16" s="98" t="s">
        <v>211</v>
      </c>
      <c r="F16" s="95"/>
      <c r="G16" s="95">
        <v>0</v>
      </c>
      <c r="H16" s="100"/>
    </row>
    <row r="17" s="3" customFormat="true" ht="48" customHeight="true" spans="1:8">
      <c r="A17" s="98" t="s">
        <v>212</v>
      </c>
      <c r="B17" s="95">
        <v>988</v>
      </c>
      <c r="C17" s="95">
        <v>3166</v>
      </c>
      <c r="D17" s="96">
        <f t="shared" si="0"/>
        <v>220.445344129555</v>
      </c>
      <c r="E17" s="98" t="s">
        <v>213</v>
      </c>
      <c r="F17" s="95">
        <v>6621</v>
      </c>
      <c r="G17" s="95">
        <v>3626</v>
      </c>
      <c r="H17" s="100">
        <f t="shared" si="1"/>
        <v>-45.2348587826612</v>
      </c>
    </row>
    <row r="18" s="4" customFormat="true" ht="48" customHeight="true" spans="1:8">
      <c r="A18" s="98" t="s">
        <v>214</v>
      </c>
      <c r="B18" s="95"/>
      <c r="C18" s="95">
        <v>0</v>
      </c>
      <c r="D18" s="96"/>
      <c r="E18" s="98" t="s">
        <v>191</v>
      </c>
      <c r="F18" s="95">
        <v>49453</v>
      </c>
      <c r="G18" s="95">
        <v>53751</v>
      </c>
      <c r="H18" s="100">
        <f t="shared" si="1"/>
        <v>8.69108041979254</v>
      </c>
    </row>
    <row r="19" s="19" customFormat="true" ht="48" customHeight="true" spans="1:206">
      <c r="A19" s="29" t="s">
        <v>215</v>
      </c>
      <c r="B19" s="97">
        <v>69098</v>
      </c>
      <c r="C19" s="97">
        <v>73288</v>
      </c>
      <c r="D19" s="96">
        <f t="shared" si="0"/>
        <v>6.06385134157283</v>
      </c>
      <c r="E19" s="29" t="s">
        <v>215</v>
      </c>
      <c r="F19" s="97">
        <v>69097</v>
      </c>
      <c r="G19" s="97">
        <v>73228</v>
      </c>
      <c r="H19" s="100">
        <f t="shared" si="1"/>
        <v>5.97855189082015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</row>
  </sheetData>
  <mergeCells count="7">
    <mergeCell ref="A5:D5"/>
    <mergeCell ref="E5:H5"/>
    <mergeCell ref="B6:D6"/>
    <mergeCell ref="F6:H6"/>
    <mergeCell ref="A6:A7"/>
    <mergeCell ref="E6:E7"/>
    <mergeCell ref="A2:H3"/>
  </mergeCells>
  <printOptions horizontalCentered="true"/>
  <pageMargins left="0.35" right="0.35" top="0.51" bottom="0.59" header="0.47" footer="0.55"/>
  <pageSetup paperSize="9" scale="50" firstPageNumber="8" orientation="landscape" useFirstPageNumber="true" horizontalDpi="600" verticalDpi="600"/>
  <headerFooter alignWithMargins="0" scaleWithDoc="0">
    <oddFooter>&amp;C&amp;"Arial"&amp;10第 &amp;P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2" sqref="A2:N2"/>
    </sheetView>
  </sheetViews>
  <sheetFormatPr defaultColWidth="9" defaultRowHeight="15.75" outlineLevelRow="6"/>
  <cols>
    <col min="1" max="1" width="18.875" style="21" customWidth="true"/>
    <col min="2" max="2" width="16.75" style="21" customWidth="true"/>
    <col min="3" max="3" width="20" style="21" customWidth="true"/>
    <col min="4" max="4" width="19.75" style="21" customWidth="true"/>
    <col min="5" max="5" width="19.125" style="21" customWidth="true"/>
    <col min="6" max="6" width="14.625" style="21" customWidth="true"/>
    <col min="7" max="14" width="12.875" style="21" customWidth="true"/>
    <col min="15" max="16383" width="9" style="21"/>
  </cols>
  <sheetData>
    <row r="1" s="21" customFormat="true" ht="19" customHeight="true" spans="1:1">
      <c r="A1" s="81" t="s">
        <v>216</v>
      </c>
    </row>
    <row r="2" s="21" customFormat="true" ht="27" customHeight="true" spans="1:14">
      <c r="A2" s="82" t="s">
        <v>217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="21" customFormat="true" ht="19" customHeight="true" spans="1:14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="21" customFormat="true" ht="43" customHeight="true" spans="1:14">
      <c r="A4" s="84" t="s">
        <v>218</v>
      </c>
      <c r="B4" s="85" t="s">
        <v>219</v>
      </c>
      <c r="C4" s="86" t="s">
        <v>220</v>
      </c>
      <c r="D4" s="86"/>
      <c r="E4" s="86"/>
      <c r="F4" s="86"/>
      <c r="G4" s="84" t="s">
        <v>221</v>
      </c>
      <c r="H4" s="84"/>
      <c r="I4" s="84"/>
      <c r="J4" s="84"/>
      <c r="K4" s="84"/>
      <c r="L4" s="84"/>
      <c r="M4" s="84"/>
      <c r="N4" s="84"/>
    </row>
    <row r="5" s="21" customFormat="true" ht="43" customHeight="true" spans="1:14">
      <c r="A5" s="84"/>
      <c r="B5" s="87"/>
      <c r="C5" s="86"/>
      <c r="D5" s="86"/>
      <c r="E5" s="86"/>
      <c r="F5" s="86"/>
      <c r="G5" s="90" t="s">
        <v>222</v>
      </c>
      <c r="H5" s="90"/>
      <c r="I5" s="90"/>
      <c r="J5" s="90"/>
      <c r="K5" s="90" t="s">
        <v>223</v>
      </c>
      <c r="L5" s="90"/>
      <c r="M5" s="90"/>
      <c r="N5" s="90"/>
    </row>
    <row r="6" s="21" customFormat="true" ht="43" customHeight="true" spans="1:14">
      <c r="A6" s="84"/>
      <c r="B6" s="88"/>
      <c r="C6" s="89" t="s">
        <v>224</v>
      </c>
      <c r="D6" s="90" t="s">
        <v>225</v>
      </c>
      <c r="E6" s="90" t="s">
        <v>226</v>
      </c>
      <c r="F6" s="90" t="s">
        <v>227</v>
      </c>
      <c r="G6" s="90" t="s">
        <v>224</v>
      </c>
      <c r="H6" s="90" t="s">
        <v>225</v>
      </c>
      <c r="I6" s="90" t="s">
        <v>226</v>
      </c>
      <c r="J6" s="90" t="s">
        <v>227</v>
      </c>
      <c r="K6" s="90" t="s">
        <v>224</v>
      </c>
      <c r="L6" s="90" t="s">
        <v>225</v>
      </c>
      <c r="M6" s="90" t="s">
        <v>226</v>
      </c>
      <c r="N6" s="90" t="s">
        <v>227</v>
      </c>
    </row>
    <row r="7" s="21" customFormat="true" ht="44" customHeight="true" spans="1:14">
      <c r="A7" s="91" t="s">
        <v>197</v>
      </c>
      <c r="B7" s="93">
        <v>281583</v>
      </c>
      <c r="C7" s="92">
        <f t="shared" ref="C7:F7" si="0">G7+K7</f>
        <v>259172</v>
      </c>
      <c r="D7" s="94">
        <v>60343</v>
      </c>
      <c r="E7" s="94">
        <v>12862</v>
      </c>
      <c r="F7" s="94">
        <f t="shared" si="0"/>
        <v>306653</v>
      </c>
      <c r="G7" s="92">
        <v>251416</v>
      </c>
      <c r="H7" s="92">
        <v>45443</v>
      </c>
      <c r="I7" s="92">
        <v>11272</v>
      </c>
      <c r="J7" s="92">
        <v>285587</v>
      </c>
      <c r="K7" s="92">
        <v>7756</v>
      </c>
      <c r="L7" s="92">
        <v>14900</v>
      </c>
      <c r="M7" s="92">
        <v>1590</v>
      </c>
      <c r="N7" s="92">
        <v>21066</v>
      </c>
    </row>
  </sheetData>
  <mergeCells count="8">
    <mergeCell ref="A2:N2"/>
    <mergeCell ref="A3:N3"/>
    <mergeCell ref="G4:N4"/>
    <mergeCell ref="G5:J5"/>
    <mergeCell ref="K5:N5"/>
    <mergeCell ref="A4:A6"/>
    <mergeCell ref="B4:B6"/>
    <mergeCell ref="C4:F5"/>
  </mergeCells>
  <printOptions horizontalCentered="true" verticalCentered="true"/>
  <pageMargins left="0.75" right="0.75" top="1" bottom="1" header="0.51" footer="0.51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2" sqref="A2:N2"/>
    </sheetView>
  </sheetViews>
  <sheetFormatPr defaultColWidth="9" defaultRowHeight="15.75" outlineLevelRow="6"/>
  <cols>
    <col min="1" max="2" width="18.875" style="21" customWidth="true"/>
    <col min="3" max="3" width="20" style="21" customWidth="true"/>
    <col min="4" max="4" width="19.75" style="21" customWidth="true"/>
    <col min="5" max="5" width="19.125" style="21" customWidth="true"/>
    <col min="6" max="6" width="16.5" style="21" customWidth="true"/>
    <col min="7" max="8" width="11.5" style="21" customWidth="true"/>
    <col min="9" max="9" width="10.5" style="21" customWidth="true"/>
    <col min="10" max="10" width="11.625" style="21" customWidth="true"/>
    <col min="11" max="11" width="11.375" style="21" customWidth="true"/>
    <col min="12" max="12" width="10.375" style="21"/>
    <col min="13" max="13" width="12.25" style="21" customWidth="true"/>
    <col min="14" max="14" width="11.25" style="21" customWidth="true"/>
    <col min="15" max="16384" width="9" style="21"/>
  </cols>
  <sheetData>
    <row r="1" s="21" customFormat="true" ht="19" customHeight="true" spans="1:2">
      <c r="A1" s="81" t="s">
        <v>228</v>
      </c>
      <c r="B1" s="81"/>
    </row>
    <row r="2" s="21" customFormat="true" ht="27" customHeight="true" spans="1:14">
      <c r="A2" s="82" t="s">
        <v>229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="21" customFormat="true" ht="19" customHeight="true" spans="1:14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="21" customFormat="true" ht="43" customHeight="true" spans="1:14">
      <c r="A4" s="84" t="s">
        <v>218</v>
      </c>
      <c r="B4" s="85" t="s">
        <v>230</v>
      </c>
      <c r="C4" s="86" t="s">
        <v>220</v>
      </c>
      <c r="D4" s="86"/>
      <c r="E4" s="86"/>
      <c r="F4" s="86"/>
      <c r="G4" s="84" t="s">
        <v>231</v>
      </c>
      <c r="H4" s="84"/>
      <c r="I4" s="84"/>
      <c r="J4" s="84"/>
      <c r="K4" s="84"/>
      <c r="L4" s="84"/>
      <c r="M4" s="84"/>
      <c r="N4" s="84"/>
    </row>
    <row r="5" s="21" customFormat="true" ht="43" customHeight="true" spans="1:14">
      <c r="A5" s="84"/>
      <c r="B5" s="87"/>
      <c r="C5" s="86"/>
      <c r="D5" s="86"/>
      <c r="E5" s="86"/>
      <c r="F5" s="86"/>
      <c r="G5" s="90" t="s">
        <v>222</v>
      </c>
      <c r="H5" s="90"/>
      <c r="I5" s="90"/>
      <c r="J5" s="90"/>
      <c r="K5" s="90" t="s">
        <v>223</v>
      </c>
      <c r="L5" s="90"/>
      <c r="M5" s="90"/>
      <c r="N5" s="90"/>
    </row>
    <row r="6" s="21" customFormat="true" ht="43" customHeight="true" spans="1:14">
      <c r="A6" s="84"/>
      <c r="B6" s="88"/>
      <c r="C6" s="89" t="s">
        <v>224</v>
      </c>
      <c r="D6" s="90" t="s">
        <v>225</v>
      </c>
      <c r="E6" s="90" t="s">
        <v>226</v>
      </c>
      <c r="F6" s="90" t="s">
        <v>227</v>
      </c>
      <c r="G6" s="90" t="s">
        <v>224</v>
      </c>
      <c r="H6" s="90" t="s">
        <v>225</v>
      </c>
      <c r="I6" s="90" t="s">
        <v>226</v>
      </c>
      <c r="J6" s="90" t="s">
        <v>227</v>
      </c>
      <c r="K6" s="90" t="s">
        <v>224</v>
      </c>
      <c r="L6" s="90" t="s">
        <v>225</v>
      </c>
      <c r="M6" s="90" t="s">
        <v>226</v>
      </c>
      <c r="N6" s="90" t="s">
        <v>227</v>
      </c>
    </row>
    <row r="7" s="21" customFormat="true" ht="44" customHeight="true" spans="1:14">
      <c r="A7" s="91" t="s">
        <v>197</v>
      </c>
      <c r="B7" s="92">
        <v>322726</v>
      </c>
      <c r="C7" s="92">
        <v>306653</v>
      </c>
      <c r="D7" s="92">
        <v>137400</v>
      </c>
      <c r="E7" s="92">
        <v>11452</v>
      </c>
      <c r="F7" s="92">
        <v>432601</v>
      </c>
      <c r="G7" s="92">
        <v>285587</v>
      </c>
      <c r="H7" s="92">
        <v>67400</v>
      </c>
      <c r="I7" s="92">
        <v>9286</v>
      </c>
      <c r="J7" s="92">
        <v>343701</v>
      </c>
      <c r="K7" s="92">
        <v>21066</v>
      </c>
      <c r="L7" s="92">
        <v>70000</v>
      </c>
      <c r="M7" s="92">
        <v>2166</v>
      </c>
      <c r="N7" s="92">
        <v>88900</v>
      </c>
    </row>
  </sheetData>
  <mergeCells count="8">
    <mergeCell ref="A2:N2"/>
    <mergeCell ref="A3:N3"/>
    <mergeCell ref="G4:N4"/>
    <mergeCell ref="G5:J5"/>
    <mergeCell ref="K5:N5"/>
    <mergeCell ref="A4:A6"/>
    <mergeCell ref="B4:B6"/>
    <mergeCell ref="C4:F5"/>
  </mergeCells>
  <printOptions horizontalCentered="true" verticalCentered="true"/>
  <pageMargins left="0.75" right="0.75" top="1" bottom="1" header="0.51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表1-1</vt:lpstr>
      <vt:lpstr>表1-2</vt:lpstr>
      <vt:lpstr>表1-3</vt:lpstr>
      <vt:lpstr>表2</vt:lpstr>
      <vt:lpstr>表3 </vt:lpstr>
      <vt:lpstr>表4 </vt:lpstr>
      <vt:lpstr>表5 -1</vt:lpstr>
      <vt:lpstr>表5-2</vt:lpstr>
      <vt:lpstr>表6-1</vt:lpstr>
      <vt:lpstr>表6-2</vt:lpstr>
      <vt:lpstr>表7</vt:lpstr>
      <vt:lpstr>表8</vt:lpstr>
      <vt:lpstr>表9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guyuan</cp:lastModifiedBy>
  <cp:revision>1</cp:revision>
  <dcterms:created xsi:type="dcterms:W3CDTF">2006-03-12T21:15:00Z</dcterms:created>
  <cp:lastPrinted>2020-01-13T18:44:00Z</cp:lastPrinted>
  <dcterms:modified xsi:type="dcterms:W3CDTF">2025-12-29T15:14:53Z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BE956DF64C8C47A0B238723CB2C94B92_13</vt:lpwstr>
  </property>
</Properties>
</file>