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<sst xmlns="http://schemas.openxmlformats.org/spreadsheetml/2006/main" count="45" uniqueCount="40">
  <si>
    <t>原州区2026年5月份高龄津贴及节日补贴资金分配表</t>
  </si>
  <si>
    <t>编制单位：固原市原州区民政局</t>
  </si>
  <si>
    <t>单位：元</t>
  </si>
  <si>
    <t>序号</t>
  </si>
  <si>
    <t>乡镇/街道</t>
  </si>
  <si>
    <t>总人数</t>
  </si>
  <si>
    <t>高龄低收入</t>
  </si>
  <si>
    <t>普惠高龄</t>
  </si>
  <si>
    <t>总计金额</t>
  </si>
  <si>
    <t>备注</t>
  </si>
  <si>
    <t>人数</t>
  </si>
  <si>
    <t>高龄低收入老年人补贴</t>
  </si>
  <si>
    <t>节日
补贴</t>
  </si>
  <si>
    <t>小计</t>
  </si>
  <si>
    <t>80-89岁</t>
  </si>
  <si>
    <t>90岁及以上</t>
  </si>
  <si>
    <t>发放
金额</t>
  </si>
  <si>
    <t>南关街道办事处</t>
  </si>
  <si>
    <t>补发:3人次，300元。</t>
  </si>
  <si>
    <t>古雁街道办事处</t>
  </si>
  <si>
    <t>补发:61人次，7300元。</t>
  </si>
  <si>
    <t>北塬街道办事处</t>
  </si>
  <si>
    <t>补发：19人次，1900元。</t>
  </si>
  <si>
    <t>三营镇</t>
  </si>
  <si>
    <t>补发：3人次，300元。</t>
  </si>
  <si>
    <t>官厅镇</t>
  </si>
  <si>
    <t>开城镇</t>
  </si>
  <si>
    <t>张易镇</t>
  </si>
  <si>
    <t>补发：1人次，100元。</t>
  </si>
  <si>
    <t>彭堡镇</t>
  </si>
  <si>
    <t>头营镇</t>
  </si>
  <si>
    <t>补发：16人次，4320元。</t>
  </si>
  <si>
    <t>黄铎堡镇</t>
  </si>
  <si>
    <t>中河乡</t>
  </si>
  <si>
    <t>河川乡</t>
  </si>
  <si>
    <t>补发：2人次，200元。</t>
  </si>
  <si>
    <t>炭山乡</t>
  </si>
  <si>
    <t>寨科乡</t>
  </si>
  <si>
    <t>总  计</t>
  </si>
  <si>
    <t>共计补发：108人次，14720元。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</si>
</sst>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color indexed="8"/>
      <name val="方正小标宋简体"/>
      <charset val="134"/>
    </font>
    <font>
      <sz val="18"/>
      <name val="方正小标宋简体"/>
      <charset val="134"/>
    </font>
    <font>
      <sz val="10"/>
      <color indexed="8"/>
      <name val="仿宋_GB2312"/>
      <charset val="134"/>
    </font>
    <font>
      <sz val="10"/>
      <name val="仿宋_GB2312"/>
      <charset val="134"/>
    </font>
    <font>
      <b/>
      <sz val="10"/>
      <color indexed="8"/>
      <name val="仿宋_GB2312"/>
      <charset val="134"/>
    </font>
    <font>
      <b/>
      <sz val="10"/>
      <name val="仿宋_GB2312"/>
      <charset val="134"/>
    </font>
    <font>
      <sz val="10"/>
      <name val="仿宋_GB2312"/>
      <charset val="134"/>
    </font>
    <font>
      <b/>
      <sz val="10"/>
      <color indexed="8"/>
      <name val="仿宋_GB2312"/>
      <charset val="134"/>
    </font>
    <font>
      <sz val="10"/>
      <color indexed="8"/>
      <name val="仿宋_GB2312"/>
      <charset val="134"/>
    </font>
    <font>
      <sz val="9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9" applyNumberFormat="0" applyAlignment="0" applyProtection="0">
      <alignment vertical="center"/>
    </xf>
    <xf numFmtId="0" fontId="21" fillId="4" borderId="20" applyNumberFormat="0" applyAlignment="0" applyProtection="0">
      <alignment vertical="center"/>
    </xf>
    <xf numFmtId="0" fontId="22" fillId="4" borderId="19" applyNumberFormat="0" applyAlignment="0" applyProtection="0">
      <alignment vertical="center"/>
    </xf>
    <xf numFmtId="0" fontId="23" fillId="5" borderId="21" applyNumberFormat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9" fillId="0" borderId="5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left" vertical="center"/>
    </xf>
    <xf numFmtId="0" fontId="10" fillId="0" borderId="9" xfId="0" applyNumberFormat="1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1" xfId="0" applyNumberFormat="1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vertical="center"/>
    </xf>
    <xf numFmtId="0" fontId="8" fillId="0" borderId="11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11" fillId="0" borderId="9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0"/>
  <sheetViews>
    <sheetView tabSelected="1" workbookViewId="0">
      <selection activeCell="I13" sqref="I13"/>
    </sheetView>
  </sheetViews>
  <sheetFormatPr defaultColWidth="9.77777777777778" defaultRowHeight="15.6"/>
  <cols>
    <col min="1" max="1" width="5.88888888888889" style="1" customWidth="1"/>
    <col min="2" max="2" width="16.2222222222222" style="1" customWidth="1"/>
    <col min="3" max="3" width="8" style="1" customWidth="1"/>
    <col min="4" max="4" width="6.11111111111111" style="1" customWidth="1"/>
    <col min="5" max="5" width="8" style="1" customWidth="1"/>
    <col min="6" max="6" width="7.44444444444444" style="1" customWidth="1"/>
    <col min="7" max="7" width="8.33333333333333" style="1" customWidth="1"/>
    <col min="8" max="8" width="6.11111111111111" style="1" customWidth="1"/>
    <col min="9" max="9" width="8.33333333333333" style="1" customWidth="1"/>
    <col min="10" max="10" width="5.88888888888889" style="1" customWidth="1"/>
    <col min="11" max="11" width="7.22222222222222" style="1" customWidth="1"/>
    <col min="12" max="12" width="7.55555555555556" style="1" customWidth="1"/>
    <col min="13" max="13" width="14" style="1" customWidth="1"/>
    <col min="14" max="14" width="25.6944444444444" style="1" customWidth="1"/>
    <col min="15" max="16384" width="9.77777777777778" style="1"/>
  </cols>
  <sheetData>
    <row r="1" s="1" customFormat="1" ht="24" spans="1:14">
      <c r="A1" s="2" t="s">
        <v>0</v>
      </c>
      <c r="B1" s="2"/>
      <c r="C1" s="2"/>
      <c r="D1" s="3"/>
      <c r="E1" s="3"/>
      <c r="F1" s="3"/>
      <c r="G1" s="3"/>
      <c r="H1" s="2"/>
      <c r="I1" s="2"/>
      <c r="J1" s="2"/>
      <c r="K1" s="2"/>
      <c r="L1" s="2"/>
      <c r="M1" s="2"/>
      <c r="N1" s="2"/>
    </row>
    <row r="2" s="1" customFormat="1" ht="21" customHeight="1" spans="1:14">
      <c r="A2" s="4" t="s">
        <v>1</v>
      </c>
      <c r="B2" s="4"/>
      <c r="C2" s="4"/>
      <c r="D2" s="5"/>
      <c r="E2" s="5"/>
      <c r="F2" s="5"/>
      <c r="G2" s="5"/>
      <c r="H2" s="6"/>
      <c r="I2" s="6"/>
      <c r="J2" s="6"/>
      <c r="K2" s="6"/>
      <c r="L2" s="6"/>
      <c r="M2" s="6"/>
      <c r="N2" s="7" t="s">
        <v>2</v>
      </c>
    </row>
    <row r="3" s="1" customFormat="1" ht="21" customHeight="1" spans="1:14">
      <c r="A3" s="8" t="s">
        <v>3</v>
      </c>
      <c r="B3" s="8" t="s">
        <v>4</v>
      </c>
      <c r="C3" s="8" t="s">
        <v>5</v>
      </c>
      <c r="D3" s="9" t="s">
        <v>6</v>
      </c>
      <c r="E3" s="10"/>
      <c r="F3" s="10"/>
      <c r="G3" s="10"/>
      <c r="H3" s="8" t="s">
        <v>7</v>
      </c>
      <c r="I3" s="8"/>
      <c r="J3" s="8"/>
      <c r="K3" s="8"/>
      <c r="L3" s="8"/>
      <c r="M3" s="8" t="s">
        <v>8</v>
      </c>
      <c r="N3" s="8" t="s">
        <v>9</v>
      </c>
    </row>
    <row r="4" s="1" customFormat="1" ht="28" customHeight="1" spans="1:14">
      <c r="A4" s="8"/>
      <c r="B4" s="8"/>
      <c r="C4" s="8"/>
      <c r="D4" s="11" t="s">
        <v>10</v>
      </c>
      <c r="E4" s="12" t="s">
        <v>11</v>
      </c>
      <c r="F4" s="12" t="s">
        <v>12</v>
      </c>
      <c r="G4" s="13" t="s">
        <v>13</v>
      </c>
      <c r="H4" s="8" t="s">
        <v>14</v>
      </c>
      <c r="I4" s="8"/>
      <c r="J4" s="14" t="s">
        <v>15</v>
      </c>
      <c r="K4" s="14"/>
      <c r="L4" s="14" t="s">
        <v>16</v>
      </c>
      <c r="M4" s="15"/>
      <c r="N4" s="8"/>
    </row>
    <row r="5" s="1" customFormat="1" ht="28" customHeight="1" spans="1:14">
      <c r="A5" s="8"/>
      <c r="B5" s="8"/>
      <c r="C5" s="8"/>
      <c r="D5" s="11"/>
      <c r="E5" s="11"/>
      <c r="F5" s="11"/>
      <c r="G5" s="16"/>
      <c r="H5" s="8" t="s">
        <v>10</v>
      </c>
      <c r="I5" s="8" t="s">
        <v>13</v>
      </c>
      <c r="J5" s="8" t="s">
        <v>10</v>
      </c>
      <c r="K5" s="8" t="s">
        <v>13</v>
      </c>
      <c r="L5" s="8"/>
      <c r="M5" s="15"/>
      <c r="N5" s="8"/>
    </row>
    <row r="6" s="1" customFormat="1" ht="21" customHeight="1" spans="1:14">
      <c r="A6" s="17">
        <v>1</v>
      </c>
      <c r="B6" s="18" t="s">
        <v>17</v>
      </c>
      <c r="C6" s="19">
        <f t="shared" ref="C6:C19" si="0">D6+H6+J6</f>
        <v>559</v>
      </c>
      <c r="D6" s="19">
        <v>41</v>
      </c>
      <c r="E6" s="19">
        <v>18650</v>
      </c>
      <c r="F6" s="19">
        <f t="shared" ref="F6:F19" si="1">D6*180</f>
        <v>7380</v>
      </c>
      <c r="G6" s="19">
        <f t="shared" ref="G6:G19" si="2">E6+F6</f>
        <v>26030</v>
      </c>
      <c r="H6" s="19">
        <v>468</v>
      </c>
      <c r="I6" s="19">
        <v>47100</v>
      </c>
      <c r="J6" s="19">
        <v>50</v>
      </c>
      <c r="K6" s="20">
        <f t="shared" ref="K6:K19" si="3">J6*200</f>
        <v>10000</v>
      </c>
      <c r="L6" s="19">
        <f t="shared" ref="L6:L19" si="4">I6+K6</f>
        <v>57100</v>
      </c>
      <c r="M6" s="21">
        <f t="shared" ref="M6:M19" si="5">G6+L6</f>
        <v>83130</v>
      </c>
      <c r="N6" s="22" t="s">
        <v>18</v>
      </c>
    </row>
    <row r="7" s="1" customFormat="1" spans="1:14">
      <c r="A7" s="23">
        <v>2</v>
      </c>
      <c r="B7" s="24" t="s">
        <v>19</v>
      </c>
      <c r="C7" s="19">
        <f t="shared" si="0"/>
        <v>307</v>
      </c>
      <c r="D7" s="19">
        <v>55</v>
      </c>
      <c r="E7" s="19">
        <v>25000</v>
      </c>
      <c r="F7" s="19">
        <f t="shared" si="1"/>
        <v>9900</v>
      </c>
      <c r="G7" s="19">
        <f t="shared" si="2"/>
        <v>34900</v>
      </c>
      <c r="H7" s="19">
        <v>232</v>
      </c>
      <c r="I7" s="19">
        <v>28100</v>
      </c>
      <c r="J7" s="19">
        <v>20</v>
      </c>
      <c r="K7" s="20">
        <v>6400</v>
      </c>
      <c r="L7" s="19">
        <f t="shared" si="4"/>
        <v>34500</v>
      </c>
      <c r="M7" s="21">
        <f t="shared" si="5"/>
        <v>69400</v>
      </c>
      <c r="N7" s="22" t="s">
        <v>20</v>
      </c>
    </row>
    <row r="8" s="1" customFormat="1" spans="1:14">
      <c r="A8" s="23">
        <v>3</v>
      </c>
      <c r="B8" s="24" t="s">
        <v>21</v>
      </c>
      <c r="C8" s="19">
        <f t="shared" si="0"/>
        <v>406</v>
      </c>
      <c r="D8" s="19">
        <v>104</v>
      </c>
      <c r="E8" s="19">
        <v>47200</v>
      </c>
      <c r="F8" s="19">
        <f t="shared" si="1"/>
        <v>18720</v>
      </c>
      <c r="G8" s="19">
        <f t="shared" si="2"/>
        <v>65920</v>
      </c>
      <c r="H8" s="19">
        <v>268</v>
      </c>
      <c r="I8" s="19">
        <v>28700</v>
      </c>
      <c r="J8" s="19">
        <v>34</v>
      </c>
      <c r="K8" s="20">
        <v>6800</v>
      </c>
      <c r="L8" s="19">
        <f t="shared" si="4"/>
        <v>35500</v>
      </c>
      <c r="M8" s="21">
        <f t="shared" si="5"/>
        <v>101420</v>
      </c>
      <c r="N8" s="22" t="s">
        <v>22</v>
      </c>
    </row>
    <row r="9" s="1" customFormat="1" ht="21" customHeight="1" spans="1:14">
      <c r="A9" s="23">
        <v>4</v>
      </c>
      <c r="B9" s="24" t="s">
        <v>23</v>
      </c>
      <c r="C9" s="19">
        <f t="shared" si="0"/>
        <v>515</v>
      </c>
      <c r="D9" s="19">
        <v>124</v>
      </c>
      <c r="E9" s="19">
        <v>38030</v>
      </c>
      <c r="F9" s="19">
        <f t="shared" si="1"/>
        <v>22320</v>
      </c>
      <c r="G9" s="19">
        <f t="shared" si="2"/>
        <v>60350</v>
      </c>
      <c r="H9" s="19">
        <v>377</v>
      </c>
      <c r="I9" s="19">
        <v>38000</v>
      </c>
      <c r="J9" s="19">
        <v>14</v>
      </c>
      <c r="K9" s="20">
        <f t="shared" si="3"/>
        <v>2800</v>
      </c>
      <c r="L9" s="19">
        <f t="shared" si="4"/>
        <v>40800</v>
      </c>
      <c r="M9" s="21">
        <f t="shared" si="5"/>
        <v>101150</v>
      </c>
      <c r="N9" s="25" t="s">
        <v>24</v>
      </c>
    </row>
    <row r="10" s="1" customFormat="1" ht="21" customHeight="1" spans="1:14">
      <c r="A10" s="17">
        <v>5</v>
      </c>
      <c r="B10" s="24" t="s">
        <v>25</v>
      </c>
      <c r="C10" s="19">
        <f t="shared" si="0"/>
        <v>259</v>
      </c>
      <c r="D10" s="19">
        <v>68</v>
      </c>
      <c r="E10" s="19">
        <v>21350</v>
      </c>
      <c r="F10" s="19">
        <f t="shared" si="1"/>
        <v>12240</v>
      </c>
      <c r="G10" s="19">
        <f t="shared" si="2"/>
        <v>33590</v>
      </c>
      <c r="H10" s="19">
        <v>184</v>
      </c>
      <c r="I10" s="19">
        <v>18400</v>
      </c>
      <c r="J10" s="19">
        <v>7</v>
      </c>
      <c r="K10" s="20">
        <f t="shared" si="3"/>
        <v>1400</v>
      </c>
      <c r="L10" s="19">
        <f t="shared" si="4"/>
        <v>19800</v>
      </c>
      <c r="M10" s="21">
        <f t="shared" si="5"/>
        <v>53390</v>
      </c>
      <c r="N10" s="25"/>
    </row>
    <row r="11" s="1" customFormat="1" ht="21" customHeight="1" spans="1:14">
      <c r="A11" s="23">
        <v>6</v>
      </c>
      <c r="B11" s="24" t="s">
        <v>26</v>
      </c>
      <c r="C11" s="19">
        <f t="shared" si="0"/>
        <v>440</v>
      </c>
      <c r="D11" s="19">
        <v>251</v>
      </c>
      <c r="E11" s="19">
        <v>73520</v>
      </c>
      <c r="F11" s="19">
        <f t="shared" si="1"/>
        <v>45180</v>
      </c>
      <c r="G11" s="19">
        <f t="shared" si="2"/>
        <v>118700</v>
      </c>
      <c r="H11" s="19">
        <v>186</v>
      </c>
      <c r="I11" s="19">
        <v>18600</v>
      </c>
      <c r="J11" s="19">
        <v>3</v>
      </c>
      <c r="K11" s="20">
        <f t="shared" si="3"/>
        <v>600</v>
      </c>
      <c r="L11" s="19">
        <f t="shared" si="4"/>
        <v>19200</v>
      </c>
      <c r="M11" s="21">
        <f t="shared" si="5"/>
        <v>137900</v>
      </c>
      <c r="N11" s="26"/>
    </row>
    <row r="12" s="1" customFormat="1" ht="21" customHeight="1" spans="1:14">
      <c r="A12" s="17">
        <v>7</v>
      </c>
      <c r="B12" s="27" t="s">
        <v>27</v>
      </c>
      <c r="C12" s="19">
        <f t="shared" si="0"/>
        <v>732</v>
      </c>
      <c r="D12" s="19">
        <v>279</v>
      </c>
      <c r="E12" s="19">
        <v>83790</v>
      </c>
      <c r="F12" s="19">
        <f t="shared" si="1"/>
        <v>50220</v>
      </c>
      <c r="G12" s="19">
        <f t="shared" si="2"/>
        <v>134010</v>
      </c>
      <c r="H12" s="19">
        <v>448</v>
      </c>
      <c r="I12" s="19">
        <v>44900</v>
      </c>
      <c r="J12" s="28">
        <v>5</v>
      </c>
      <c r="K12" s="20">
        <f t="shared" si="3"/>
        <v>1000</v>
      </c>
      <c r="L12" s="19">
        <f t="shared" si="4"/>
        <v>45900</v>
      </c>
      <c r="M12" s="21">
        <f t="shared" si="5"/>
        <v>179910</v>
      </c>
      <c r="N12" s="25" t="s">
        <v>28</v>
      </c>
    </row>
    <row r="13" s="1" customFormat="1" ht="21" customHeight="1" spans="1:14">
      <c r="A13" s="23">
        <v>8</v>
      </c>
      <c r="B13" s="27" t="s">
        <v>29</v>
      </c>
      <c r="C13" s="19">
        <f t="shared" si="0"/>
        <v>618</v>
      </c>
      <c r="D13" s="19">
        <v>223</v>
      </c>
      <c r="E13" s="19">
        <v>68340</v>
      </c>
      <c r="F13" s="19">
        <f t="shared" si="1"/>
        <v>40140</v>
      </c>
      <c r="G13" s="19">
        <f t="shared" si="2"/>
        <v>108480</v>
      </c>
      <c r="H13" s="19">
        <v>378</v>
      </c>
      <c r="I13" s="19">
        <v>37800</v>
      </c>
      <c r="J13" s="28">
        <v>17</v>
      </c>
      <c r="K13" s="20">
        <f t="shared" si="3"/>
        <v>3400</v>
      </c>
      <c r="L13" s="19">
        <f t="shared" si="4"/>
        <v>41200</v>
      </c>
      <c r="M13" s="21">
        <f t="shared" si="5"/>
        <v>149680</v>
      </c>
      <c r="N13" s="26"/>
    </row>
    <row r="14" s="1" customFormat="1" ht="21" customHeight="1" spans="1:14">
      <c r="A14" s="17">
        <v>9</v>
      </c>
      <c r="B14" s="27" t="s">
        <v>30</v>
      </c>
      <c r="C14" s="19">
        <f t="shared" si="0"/>
        <v>887</v>
      </c>
      <c r="D14" s="19">
        <v>264</v>
      </c>
      <c r="E14" s="19">
        <v>82070</v>
      </c>
      <c r="F14" s="19">
        <f t="shared" si="1"/>
        <v>47520</v>
      </c>
      <c r="G14" s="19">
        <f t="shared" si="2"/>
        <v>129590</v>
      </c>
      <c r="H14" s="19">
        <v>586</v>
      </c>
      <c r="I14" s="19">
        <v>58600</v>
      </c>
      <c r="J14" s="28">
        <v>37</v>
      </c>
      <c r="K14" s="20">
        <f t="shared" si="3"/>
        <v>7400</v>
      </c>
      <c r="L14" s="19">
        <f t="shared" si="4"/>
        <v>66000</v>
      </c>
      <c r="M14" s="21">
        <f t="shared" si="5"/>
        <v>195590</v>
      </c>
      <c r="N14" s="25" t="s">
        <v>31</v>
      </c>
    </row>
    <row r="15" s="1" customFormat="1" ht="21" customHeight="1" spans="1:14">
      <c r="A15" s="23">
        <v>10</v>
      </c>
      <c r="B15" s="27" t="s">
        <v>32</v>
      </c>
      <c r="C15" s="19">
        <f t="shared" si="0"/>
        <v>525</v>
      </c>
      <c r="D15" s="19">
        <v>100</v>
      </c>
      <c r="E15" s="19">
        <v>34080</v>
      </c>
      <c r="F15" s="19">
        <f t="shared" si="1"/>
        <v>18000</v>
      </c>
      <c r="G15" s="19">
        <f t="shared" si="2"/>
        <v>52080</v>
      </c>
      <c r="H15" s="19">
        <v>408</v>
      </c>
      <c r="I15" s="19">
        <v>40800</v>
      </c>
      <c r="J15" s="28">
        <v>17</v>
      </c>
      <c r="K15" s="20">
        <f t="shared" si="3"/>
        <v>3400</v>
      </c>
      <c r="L15" s="19">
        <f t="shared" si="4"/>
        <v>44200</v>
      </c>
      <c r="M15" s="21">
        <f t="shared" si="5"/>
        <v>96280</v>
      </c>
      <c r="N15" s="25"/>
    </row>
    <row r="16" s="1" customFormat="1" ht="21" customHeight="1" spans="1:14">
      <c r="A16" s="17">
        <v>11</v>
      </c>
      <c r="B16" s="27" t="s">
        <v>33</v>
      </c>
      <c r="C16" s="19">
        <f t="shared" si="0"/>
        <v>387</v>
      </c>
      <c r="D16" s="19">
        <v>37</v>
      </c>
      <c r="E16" s="19">
        <v>12290</v>
      </c>
      <c r="F16" s="19">
        <f t="shared" si="1"/>
        <v>6660</v>
      </c>
      <c r="G16" s="19">
        <f t="shared" si="2"/>
        <v>18950</v>
      </c>
      <c r="H16" s="19">
        <v>333</v>
      </c>
      <c r="I16" s="19">
        <v>33300</v>
      </c>
      <c r="J16" s="28">
        <v>17</v>
      </c>
      <c r="K16" s="20">
        <f t="shared" si="3"/>
        <v>3400</v>
      </c>
      <c r="L16" s="19">
        <f t="shared" si="4"/>
        <v>36700</v>
      </c>
      <c r="M16" s="21">
        <f t="shared" si="5"/>
        <v>55650</v>
      </c>
      <c r="N16" s="25"/>
    </row>
    <row r="17" s="1" customFormat="1" ht="21" customHeight="1" spans="1:14">
      <c r="A17" s="23">
        <v>12</v>
      </c>
      <c r="B17" s="27" t="s">
        <v>34</v>
      </c>
      <c r="C17" s="19">
        <f t="shared" si="0"/>
        <v>229</v>
      </c>
      <c r="D17" s="19">
        <v>24</v>
      </c>
      <c r="E17" s="19">
        <v>7400</v>
      </c>
      <c r="F17" s="19">
        <f t="shared" si="1"/>
        <v>4320</v>
      </c>
      <c r="G17" s="19">
        <f t="shared" si="2"/>
        <v>11720</v>
      </c>
      <c r="H17" s="19">
        <v>194</v>
      </c>
      <c r="I17" s="19">
        <v>19600</v>
      </c>
      <c r="J17" s="28">
        <v>11</v>
      </c>
      <c r="K17" s="20">
        <f t="shared" si="3"/>
        <v>2200</v>
      </c>
      <c r="L17" s="19">
        <f t="shared" si="4"/>
        <v>21800</v>
      </c>
      <c r="M17" s="21">
        <f t="shared" si="5"/>
        <v>33520</v>
      </c>
      <c r="N17" s="29" t="s">
        <v>35</v>
      </c>
    </row>
    <row r="18" s="1" customFormat="1" ht="21" customHeight="1" spans="1:14">
      <c r="A18" s="17">
        <v>13</v>
      </c>
      <c r="B18" s="30" t="s">
        <v>36</v>
      </c>
      <c r="C18" s="19">
        <f t="shared" si="0"/>
        <v>166</v>
      </c>
      <c r="D18" s="19">
        <v>15</v>
      </c>
      <c r="E18" s="19">
        <v>5660</v>
      </c>
      <c r="F18" s="19">
        <f t="shared" si="1"/>
        <v>2700</v>
      </c>
      <c r="G18" s="19">
        <f t="shared" si="2"/>
        <v>8360</v>
      </c>
      <c r="H18" s="19">
        <v>151</v>
      </c>
      <c r="I18" s="19">
        <v>15100</v>
      </c>
      <c r="J18" s="28">
        <v>0</v>
      </c>
      <c r="K18" s="20">
        <f t="shared" si="3"/>
        <v>0</v>
      </c>
      <c r="L18" s="19">
        <f t="shared" si="4"/>
        <v>15100</v>
      </c>
      <c r="M18" s="21">
        <f t="shared" si="5"/>
        <v>23460</v>
      </c>
      <c r="N18" s="31"/>
    </row>
    <row r="19" s="1" customFormat="1" ht="21" customHeight="1" spans="1:14">
      <c r="A19" s="32">
        <v>14</v>
      </c>
      <c r="B19" s="33" t="s">
        <v>37</v>
      </c>
      <c r="C19" s="19">
        <f t="shared" si="0"/>
        <v>213</v>
      </c>
      <c r="D19" s="19">
        <v>30</v>
      </c>
      <c r="E19" s="19">
        <v>9020</v>
      </c>
      <c r="F19" s="19">
        <f t="shared" si="1"/>
        <v>5400</v>
      </c>
      <c r="G19" s="19">
        <f t="shared" si="2"/>
        <v>14420</v>
      </c>
      <c r="H19" s="19">
        <v>174</v>
      </c>
      <c r="I19" s="19">
        <v>17700</v>
      </c>
      <c r="J19" s="28">
        <v>9</v>
      </c>
      <c r="K19" s="20">
        <f t="shared" si="3"/>
        <v>1800</v>
      </c>
      <c r="L19" s="19">
        <f t="shared" si="4"/>
        <v>19500</v>
      </c>
      <c r="M19" s="21">
        <f t="shared" si="5"/>
        <v>33920</v>
      </c>
      <c r="N19" s="25" t="s">
        <v>24</v>
      </c>
    </row>
    <row r="20" s="1" customFormat="1" ht="21" customHeight="1" spans="1:14">
      <c r="A20" s="34" t="s">
        <v>38</v>
      </c>
      <c r="B20" s="35"/>
      <c r="C20" s="19">
        <f t="shared" ref="C20:M20" si="6">SUM(C6:C19)</f>
        <v>6243</v>
      </c>
      <c r="D20" s="19">
        <f t="shared" si="6"/>
        <v>1615</v>
      </c>
      <c r="E20" s="19">
        <f t="shared" si="6"/>
        <v>526400</v>
      </c>
      <c r="F20" s="19">
        <f t="shared" si="6"/>
        <v>290700</v>
      </c>
      <c r="G20" s="19">
        <f t="shared" si="6"/>
        <v>817100</v>
      </c>
      <c r="H20" s="19">
        <f t="shared" si="6"/>
        <v>4387</v>
      </c>
      <c r="I20" s="19">
        <f t="shared" si="6"/>
        <v>446700</v>
      </c>
      <c r="J20" s="28">
        <f t="shared" si="6"/>
        <v>241</v>
      </c>
      <c r="K20" s="20">
        <f t="shared" si="6"/>
        <v>50600</v>
      </c>
      <c r="L20" s="19">
        <f t="shared" si="6"/>
        <v>497300</v>
      </c>
      <c r="M20" s="21">
        <f t="shared" si="6"/>
        <v>1314400</v>
      </c>
      <c r="N20" s="36" t="s">
        <v>39</v>
      </c>
    </row>
  </sheetData>
  <mergeCells count="17">
    <mergeCell ref="A1:N1"/>
    <mergeCell ref="A2:C2"/>
    <mergeCell ref="D3:G3"/>
    <mergeCell ref="H3:L3"/>
    <mergeCell ref="H4:I4"/>
    <mergeCell ref="J4:K4"/>
    <mergeCell ref="A20:B20"/>
    <mergeCell ref="A3:A5"/>
    <mergeCell ref="B3:B5"/>
    <mergeCell ref="C3:C5"/>
    <mergeCell ref="D4:D5"/>
    <mergeCell ref="E4:E5"/>
    <mergeCell ref="F4:F5"/>
    <mergeCell ref="G4:G5"/>
    <mergeCell ref="L4:L5"/>
    <mergeCell ref="M3:M5"/>
    <mergeCell ref="N3:N5"/>
  </mergeCells>
  <pageMargins left="0.75" right="0.75" top="1" bottom="1" header="0.5" footer="0.5"/>
  <pageSetup paperSize="9" scale="9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雨中漫步</cp:lastModifiedBy>
  <dcterms:created xsi:type="dcterms:W3CDTF">2026-05-18T08:12:00Z</dcterms:created>
  <dcterms:modified xsi:type="dcterms:W3CDTF">2026-05-18T10:31:03Z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1ADA312BA7174F56924D31BBC7367883_11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